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62" activeTab="5"/>
  </bookViews>
  <sheets>
    <sheet name="MATRIZ DE CALIFICACION" sheetId="1" r:id="rId1"/>
    <sheet name="IDENTIFICACION DEL RIESGO" sheetId="2" r:id="rId2"/>
    <sheet name="ANALISIS DEL RIESGO" sheetId="3" r:id="rId3"/>
    <sheet name="Hoja3" sheetId="4" state="hidden" r:id="rId4"/>
    <sheet name="MAPA DE RIESGOS" sheetId="5" r:id="rId5"/>
    <sheet name="PLAN DE RIESGOS" sheetId="6" r:id="rId6"/>
    <sheet name="Hoja2" sheetId="7" state="hidden" r:id="rId7"/>
    <sheet name="Hoja1" sheetId="8" state="hidden" r:id="rId8"/>
  </sheets>
  <definedNames>
    <definedName name="Z_287FE716_0FB8_4650_ABAF_A60D0DABFB83_.wvu.FilterData" localSheetId="5" hidden="1">'PLAN DE RIESGOS'!$A$7:$V$75</definedName>
    <definedName name="Z_2ADA9B42_7E63_4FBF_BB74_2356C182598B_.wvu.FilterData" localSheetId="5" hidden="1">'PLAN DE RIESGOS'!$A$7:$V$75</definedName>
    <definedName name="Z_7F4E59C1_F56E_4AC9_A342_EB4683C48EAC_.wvu.FilterData" localSheetId="5" hidden="1">'PLAN DE RIESGOS'!$A$7:$V$75</definedName>
    <definedName name="Z_978483BC_D409_474F_A945_365507990453_.wvu.FilterData" localSheetId="5" hidden="1">'PLAN DE RIESGOS'!$A$7:$V$75</definedName>
    <definedName name="Z_AA0AED99_B4F4_4F82_B0CA_F3B33A149D14_.wvu.FilterData" localSheetId="5" hidden="1">'PLAN DE RIESGOS'!$A$7:$V$75</definedName>
    <definedName name="Z_B8197E9B_374A_40CA_BCB1_E5DADF289B8D_.wvu.FilterData" localSheetId="5" hidden="1">'PLAN DE RIESGOS'!$A$7:$V$75</definedName>
    <definedName name="Z_CB169CDE_3FA6_4436_B63C_9DE71E9E3051_.wvu.FilterData" localSheetId="5" hidden="1">'PLAN DE RIESGOS'!$A$7:$V$75</definedName>
    <definedName name="Z_D87BDF36_AB57_4A56_9F10_95B1FB3495CB_.wvu.FilterData" localSheetId="5" hidden="1">'PLAN DE RIESGOS'!$A$7:$V$75</definedName>
    <definedName name="Z_E2F483C2_C1C0_489F_9AF6_CED6E77FAD93_.wvu.FilterData" localSheetId="5" hidden="1">'PLAN DE RIESGOS'!$A$7:$V$75</definedName>
    <definedName name="Z_E594A590_409F_49B4_A9C2_8C56106A0C05_.wvu.FilterData" localSheetId="5" hidden="1">'PLAN DE RIESGOS'!$A$7:$V$75</definedName>
  </definedNames>
  <calcPr fullCalcOnLoad="1"/>
</workbook>
</file>

<file path=xl/comments3.xml><?xml version="1.0" encoding="utf-8"?>
<comments xmlns="http://schemas.openxmlformats.org/spreadsheetml/2006/main">
  <authors>
    <author>aidas</author>
  </authors>
  <commentList>
    <comment ref="G6" authorId="0">
      <text>
        <r>
          <rPr>
            <b/>
            <sz val="9"/>
            <rFont val="Tahoma"/>
            <family val="2"/>
          </rPr>
          <t>aidas:</t>
        </r>
        <r>
          <rPr>
            <sz val="9"/>
            <rFont val="Tahoma"/>
            <family val="2"/>
          </rPr>
          <t xml:space="preserve">
El impacto puede ser legal, operativo, confidencialidad de la inforamación o de imagen.</t>
        </r>
      </text>
    </comment>
  </commentList>
</comments>
</file>

<file path=xl/sharedStrings.xml><?xml version="1.0" encoding="utf-8"?>
<sst xmlns="http://schemas.openxmlformats.org/spreadsheetml/2006/main" count="1300" uniqueCount="673">
  <si>
    <t>SISTEMA INTEGRAL DE GESTIÓN (MECI - CALIDAD)</t>
  </si>
  <si>
    <t>MATRIZ DE CALIFICACIÓN, EVALUACIÓN Y RESPUESTA  A LOS RIESGOS</t>
  </si>
  <si>
    <t>ADMINISTRACIÓN DEL SISTEMA INTEGRAL DE  GESTIÓN (MECI – CALIDAD)</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</si>
  <si>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</si>
  <si>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</si>
  <si>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</si>
  <si>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</si>
  <si>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</si>
  <si>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</si>
  <si>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</si>
  <si>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</si>
  <si>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</si>
  <si>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</si>
  <si>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</si>
  <si>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</si>
  <si>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</si>
  <si>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</si>
  <si>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</si>
  <si>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</si>
  <si>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</si>
  <si>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</si>
  <si>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</si>
  <si>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CASI SEGURO (5)</t>
  </si>
  <si>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</si>
  <si>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</si>
  <si>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</si>
  <si>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</si>
  <si>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</si>
  <si>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</si>
  <si>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</si>
  <si>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</si>
  <si>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</si>
  <si>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</si>
  <si>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</si>
  <si>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</si>
  <si>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</si>
  <si>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</si>
  <si>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</si>
  <si>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</si>
  <si>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</si>
  <si>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CODIGO: PEMYMGCIFO12</t>
  </si>
  <si>
    <t>FECHA DE ACTUALIZACIÓN:</t>
  </si>
  <si>
    <t>EVALUACIÓN DEL RIESGO</t>
  </si>
  <si>
    <t>CONTROLES</t>
  </si>
  <si>
    <t>NUEVA CALIFICACIÓN</t>
  </si>
  <si>
    <t>NUEVA EVALUACION</t>
  </si>
  <si>
    <t>OPCIONES MANEJO</t>
  </si>
  <si>
    <t>ADMINISTRACIÓN DEL SISTEMA INTEGRAL DE GESTIÓN MECI-CALIDAD</t>
  </si>
  <si>
    <t>PLAN DE MANEJO DE RIESGOS</t>
  </si>
  <si>
    <t>VERSION:3.0</t>
  </si>
  <si>
    <t>CODIGO: PEMYMGCIFO13</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</si>
  <si>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</si>
  <si>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</si>
  <si>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</si>
  <si>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</si>
  <si>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</si>
  <si>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</si>
  <si>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</si>
  <si>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</si>
  <si>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</si>
  <si>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</si>
  <si>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</si>
  <si>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</si>
  <si>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DESCRIPCION DE LA VERIFICACIÓN</t>
  </si>
  <si>
    <t>ESTADO DE LA ACCION</t>
  </si>
  <si>
    <t>EFICACIA</t>
  </si>
  <si>
    <t>AUDITOR</t>
  </si>
  <si>
    <t>SI/ P/ T/ NA</t>
  </si>
  <si>
    <t>S/N</t>
  </si>
  <si>
    <t>ORIENTAR ESTRATÉGICAMENTE TODOS Y CADA UNO DE LOS PROCESOS, TENDIENTES AL CUMPLIMIENTO DE LA MISIÓN Y PROYECCIÓN DE LA VISIÓN MEDIANTE LA FORMULACIÓN Y EJECUCIÓN DE LOS PLANES Y PROGRAMAS DE LA ENTIDAD.</t>
  </si>
  <si>
    <t>DIRECCIONAMIENTO ESTRATÉGICO</t>
  </si>
  <si>
    <t>MANTENER Y SOPORTAR EL CORRECTO FUNCIONAMIENTO DE LOS SISTEMAS DE INFRAESTRUCTURA DE INFORMACIÓN DE LA ENTIDAD</t>
  </si>
  <si>
    <t>GESTION DE TIC`S</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</si>
  <si>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</si>
  <si>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</si>
  <si>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NO DAR DIFUSION OPORTUNA DE LOS PROCEDIMIENTOS A LOS FUNCIONARIOS DE LA ENTIDAD</t>
  </si>
  <si>
    <t xml:space="preserve">DEBILIDADES EN LA MEDICION DEL PROCESO </t>
  </si>
  <si>
    <t>QUE NO SE REALICE LA VERIFICACION OPORTUNA DE LAS PUBLICACIONES</t>
  </si>
  <si>
    <t>DESCONOCIMIENTO DE LOS PROCEDIMIENTOS POR PARTE DE LOS FUNCIONARIOS DE LA ENTIDAD</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</si>
  <si>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</si>
  <si>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</si>
  <si>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</si>
  <si>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GESTIÓN DE TALENTO HUMANO</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</si>
  <si>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</si>
  <si>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GESTION DOCUMENTAL</t>
  </si>
  <si>
    <t>ATENCIÓN AL CIUDADANO</t>
  </si>
  <si>
    <t>ADMINISTRAR ADECUADAMENTE LOS RECURSOS A CARGO DE LA ENTIDAD, EJECUTAR DEL PRESUPUESTO Y PROVEER INFORMACIÓN ÚTIL PARA EL CONTROL Y LA TOMA DE DECISIONES.</t>
  </si>
  <si>
    <t>GESTION DE RECURSOS FINANCIEROS</t>
  </si>
  <si>
    <t>ADMINISTRAR, CUSTODIAR Y ASEGURAR DE MANERA EFICIENTE LOS BIENES PROPIEDAD DE LA ENTIDAD Y PRESTAR LOS SERVICIOS DE APOYO NECESARIOS PARA EL CUMPLIMIENTO DE LA MISIÓN INSTITUCIONAL</t>
  </si>
  <si>
    <t>FALTA DE ORGANIZACIÓN EN EL ALMACEN PARA REALIZAR EL RESPECTIVO SEGUIMIENTO DEL INVENTARIO FISICO CONTRA EL INVENTARIO DEL SISTEMA POR PARTE DE CONTROL INTERNO</t>
  </si>
  <si>
    <t>DISPONIBILIDAD DEL ESPACIO FISICO SUFICIENTE PARA REALIZAR LAS ACTIVIDADES DE ALMACENAJE Y BAJA DE ELEMENTOS INSERVIBLES</t>
  </si>
  <si>
    <t>DAÑOS EN ELEMENTOS SERVIBLES, ERROR EN EL INFORME DE INVENTARIO FISICO, ACCIDENTE DE OPERARIO DE ALMACEN</t>
  </si>
  <si>
    <t>GESTION DE BIENES TRANSFERIDOS</t>
  </si>
  <si>
    <t>ADMINISTRAR Y COMERCIALIZAR DE FORMA EFICIENTE LOS BIENES TRANSFERIDOS POR LOS EXTINTOS FERROCARRILES NACIONALES</t>
  </si>
  <si>
    <t>GESTION DE PRESTACIONES ECONOMICAS</t>
  </si>
  <si>
    <t>RECONOCER Y ORDENAR EL PAGO OPORTUNO DE LAS PRESTACIONES ECONÓMICAS A QUE TENGA DERECHO NUESTROS USUARIOS, CONFORME A LAS NORMAS LEGALES Y CONVENCIONALES Y PROCEDIMIENTOS ESTABLECIDOS</t>
  </si>
  <si>
    <t>Legal</t>
  </si>
  <si>
    <t>Operativo</t>
  </si>
  <si>
    <t>NUMERO DE GUIAS APROBADAS Y SOCIALIZADAS/NUMERO DE GUIAS A APROBAR Y SOCIALIZAR</t>
  </si>
  <si>
    <t>NUMERO DE PROCEDIMIENTOS ACTUALIZADOS Y SOCIALIZADOS/NUEMRO DE PROCEDIMIENTOS A ACTUALIZAR Y SOCIALIZAR.</t>
  </si>
  <si>
    <t>MEMORANDO ENVIADO</t>
  </si>
  <si>
    <t>NUMERO DE ACTIVIDADES  EJECUTADAS/ NUMEROS DE ACTIVIDADES A EJECUTAR * 100</t>
  </si>
  <si>
    <t>CI01813-P</t>
  </si>
  <si>
    <t>CA05813-P</t>
  </si>
  <si>
    <t>CI01113-P</t>
  </si>
  <si>
    <t>Reducir el Riesgo, Evitar, Compartir o Transferir el Riesgo</t>
  </si>
  <si>
    <t>Asumir el Riesgo, Reducir el Riesgo</t>
  </si>
  <si>
    <t>N/A</t>
  </si>
  <si>
    <t>POSIBLES INCUMPLIMIENTOS EN LAS ACTIVIDADES DEL PROCESO POR DESACTUALIZACIÓN DE LOS PROCEDIMIENTOS.</t>
  </si>
  <si>
    <t>LOS PROCEDIMIENTOS AVALUO TECNICO DE BIENES MUEBLES, APROVECHAMIENTO DE BIENES MUEBLES, VENTA DE BIENES MUEBLES, COMODATO BINEES MUEBLES, PAGO DE IMPUESTOS PREDIAL, VALORIZACIÓN Y SERVICIOS, PREDIDA O HURTO DE BIENES MUEBLES, ARRIENDO DE INMUELBES NEGOCIACIÓN Y LEGALIZACIÓN, TITULACIÓN DE PREDIOS TRANSFERIDOS, AVALUO TECNICO DE BIENES INMUELBES, NEGOCIACIÓN Y LEGALIZACIÓN VENTA DE BIENES INMUEBLES, COMODATOS BIENES INMUELBES DESENGLOBES, ESCRITURACIÓN Y VENTA DE INMUELBES, SEGUIMIENTO A CONTRATOS DE ARRENDAMIENTO DE INMUEBLES, ATENCIÓN A DEMANDAS DE BIENES INMUEBLES, REQUERIMIENTOS A INVASORES, COBROS COACTIVOS POR IMPUESTOS DE INMUEBLES SE ENCUENTRAN DESACTUALIZADOS EN CUANTO A LA NORMATIVIDAD EN QUE SE QUE FUNDAMENTAN ALGUNAS ACTIVIDADES DE LOS MISMOS.</t>
  </si>
  <si>
    <t>CAMBIOS EN LA NORMATIVIDAD APLICABLE AL PROCESO</t>
  </si>
  <si>
    <t>DESCATUALIZACIÓN DE LOS PROCEDIMIENTOS</t>
  </si>
  <si>
    <t>No. DE PROCEDIMIENTOS APROBADOS Y SOCIALIZADOS / No DE PROCEDIMIENTOS A APROBAR Y SOCIALIZAR</t>
  </si>
  <si>
    <t>NO SE EVIDENCIA TOMAS DE ACCIONES DE MEJORA FRENTE A LOS INFORMES DE MONITOREO DE EQUIPOS DE COMPUTO PRESENTADOS TRIMESTRALMENTE AL JEFE DE LA OFICINA ASESORA DE PLANEACIÓN Y SISTEMAS.</t>
  </si>
  <si>
    <t>CI00514-P</t>
  </si>
  <si>
    <t>NO SE DEJAN REGISTROS DE LAS ACCIONES INTERNAS QUE LA OFICINA TOMA CON LOS INFORMES QUE SE ENTREGAN AL JEFE DE LA OFICINA ASESORA DE PLANEACION Y SISTEMAS</t>
  </si>
  <si>
    <t>PERDIDA DE TIEMPO POR PARTE DE LOS FUNCIONARIOS AL INGRESAR A PÁGINAS NO AUTORIZADAS.</t>
  </si>
  <si>
    <t xml:space="preserve">No. DE PROCEDIMIENTOS ACTUALIZADOS Y SOCIALIZADOS / No. DE PROCEDIMIENTOS A ACTUALIZAR Y SOCIALIZAR. </t>
  </si>
  <si>
    <t>ACTUALIZAR Y SOCIALIZAR EL PROCEDIMIENTO APGTSOPSPT07 - MANTENIMIENTO DE SERVIDOR DE APLICACIONES Y BASE DATOS, INCUYENDO LA ACTIVIDAD REFERENTE A LA EJECUCIÓN DEL MANTENIMIENTO DEL SERVIDOR DE SEGURIDAD Y LAS ACCIONES A TOMAR CON RESPECTO AL INFORME TRIMESTRAL DE USO DE INTERNET.</t>
  </si>
  <si>
    <t>CA03614-P</t>
  </si>
  <si>
    <t>GESTION DE SERVICIOS ADMINISTRATIVOS</t>
  </si>
  <si>
    <t>BRINDAR INFORMACIÓN ERRADA DE LA PLANEACIÓN ESTRATÉGICA A LOS FUNCIONARIOS DE LA ENTIDAD</t>
  </si>
  <si>
    <t xml:space="preserve">FALTA DE ACTUALIZACIÓN DE LA INFORMACIÓN </t>
  </si>
  <si>
    <t>INFORMACIÓN ERRADA A LOS FUNCIONARIOS DE LA ENTIDAD BASADA EN LA PLANEACIÓN ESTRATÉGICA.</t>
  </si>
  <si>
    <t>ACTUALIZAR Y SOCIALIZAR EL DOCUMENTO PLAN ESTRATÉGICO</t>
  </si>
  <si>
    <t>No. DE DOCUMENTOS ACTUALIZADOS/No. DE DOCUMENTOS ACTUALIZAR</t>
  </si>
  <si>
    <t>DESCONOCIMIENTO DE LA NO ALTERACIÓN DE LOS FORMATOS.</t>
  </si>
  <si>
    <t>UTILIZACIÓN DE FORMATOS FUERA DE LA NORMA TECNICA DE CALIDAD</t>
  </si>
  <si>
    <t>UTILIZACION DE FORMATOS INCORRECTOS POR PARTE DE LOS FUNCIONARIOS DE LA ENTIDAD</t>
  </si>
  <si>
    <t>FALTA DE ACTUALIZACIÓN DEL LISTADO MAESTRO DE DOCUMENTOS DE LA ENTIDAD</t>
  </si>
  <si>
    <t xml:space="preserve">REALIZAR PRUEBAS DE FORMA REMOTA A LA CONEXIÓN Y ACCESIBILIDAD A LA INTRANET CON CADA UNO DE LOS PUNTOS ADMINISTRATIVOS FUERA DE BOGOTÁ </t>
  </si>
  <si>
    <t>No. DE PUNTOS ADMINISTRATIVOS FUERA DE BOGOTÁ CON ACCESO A LA INTRANET/No. DE PUNTOS ADMINISTRATIVOS FUERA DE BOGOTÁ.</t>
  </si>
  <si>
    <t>FALTA DE PERSONAL PARA REALIZAR LA LABOR ASIGNADA A LA OFICINA.</t>
  </si>
  <si>
    <t>POSIBLE CONSTRUCCIÓN DE LA DOFA DE MANERA INADECUADA</t>
  </si>
  <si>
    <t>QUE SE INCUMPLA CON LAS POLITICAS DE SEGURIDAD DE LA ENTIDAD</t>
  </si>
  <si>
    <t>POSIBLE UTILIZACION DE FORMATOS INCORRECTOS POR PARTE DE LOS FUNCIONARIOS DE LA ENTIDAD</t>
  </si>
  <si>
    <t>POSIBLE DESORGANIZACION DEL ALMACEN</t>
  </si>
  <si>
    <t>Operativo
Imagen</t>
  </si>
  <si>
    <t>No. DE PROCEDIMIENTOS ACTUALIZADOS/No. DE PROCEDIMIENTOS A ACTUALIZAR</t>
  </si>
  <si>
    <t>CA07014-P</t>
  </si>
  <si>
    <t>CA07114-P</t>
  </si>
  <si>
    <t>CA07714-P</t>
  </si>
  <si>
    <t>CA08214-P</t>
  </si>
  <si>
    <t>CI03314-P</t>
  </si>
  <si>
    <t>QUE NO EXISTAN EVIDENCIA DENTRO DE ORFEO DE LA RESPUESTA DADA A LOS USUARIOS Y ENTIDADES.</t>
  </si>
  <si>
    <t>LOS TRAMITES SE REALIZARON FUERA DEL HORARIO LABORAL Y POR TAL MOTIVO NO SE DIGITALIZARON</t>
  </si>
  <si>
    <t>FALTA DE CONTROL A LAS RESPUESTAS QUE EMITE LA ENTIDAD.</t>
  </si>
  <si>
    <t>No. DE DOCUMENTOS DIGITALIZADOS/No. DE DOCUMENTOS PENDIENTES DE DIGITALIZAR.</t>
  </si>
  <si>
    <t>JEFE OFICINA ASESORA DE PLANEACIÓN Y SISTEMAS /PROFESIONAL 1</t>
  </si>
  <si>
    <t>JEFE OFICINA ASESORA DE PLANEACIÓN Y SISTEMAS / PROFESIONAL 1</t>
  </si>
  <si>
    <t>JEFE OFICINA ASESORA DE PLANEACIÓN Y SISTEMAS / PROFESIONAL 8 / TECNICO 2</t>
  </si>
  <si>
    <t>JEFE OFICINA ASESORA DE PLANEACIÓN Y SISTEMAS/PROFESIONALES 3</t>
  </si>
  <si>
    <t>JEFE OFICINA ASESORA DE PLANEACIÓN Y SISTEMAS/PROFESIONALE 3</t>
  </si>
  <si>
    <t>JEFE OFICINA ASESORA DE PLANEACIÓN Y SISTEMAS /PROFESIONAL 8</t>
  </si>
  <si>
    <t>INCUMPLIMIENTO DEL DECRETO 943 DE MAYO DE 2014 REFERENTE A LA ACTUALIZACIÓN DEL MECI</t>
  </si>
  <si>
    <t>DESCONOCIMIENTO DE LOS LINEAMIENTOS PARA REALIZAR LA ACTUALIZACIÓN DEL MECI</t>
  </si>
  <si>
    <t>SANSIONES A LA ENTIDAD</t>
  </si>
  <si>
    <t>ACTUALIZAR EL MECI DE LA ENTIDAD ACORDE A LOS LINEAMIENTOS DEL DECRETO 943 DE MAYO DE 2014</t>
  </si>
  <si>
    <t>No. DE ACTUALIZACIONES REALIZADAS/ No. DE ACTUALIZACIONES A REALIZAR.</t>
  </si>
  <si>
    <t>POSIBLES INCUMPLIMIENTOS REFERENTES A LAS ACTIVIDADES QUE DESARROLLA LA OFICINA</t>
  </si>
  <si>
    <t>FALTA DE CLARIDAD POR PARTE DE LOS ENTES QUE DICTARON LAS CAPACITACIONES PARA LA IMPLEMENTACIÓN Y ACTUALIZACIÓN DEL MECI</t>
  </si>
  <si>
    <t>INCUMPLIMIENTO EN LA APLICACIÓN DEL DECRETO 3698 DE 2008</t>
  </si>
  <si>
    <t>REALIZAR ASESORAMIENTO A LOS FUNCIONARIOS DE LA ENTIDAD Y SOCIALIZAR LOS CAMBIOS ADOPTADOS FRENTE A LA ACTUALIZACIÓN DEL MECI.</t>
  </si>
  <si>
    <t>No. DE SOCIALIZACIONES REALIZADAS/No. DE SOCIALIZACIONES A REALIZAR.</t>
  </si>
  <si>
    <t>JEFE OFICINA ASESORA DE PLANEACIÓN Y SISTEMAS/ PROFESIONAL 3</t>
  </si>
  <si>
    <t>JEFE OFICINA ASESORA DE PLANEACION Y SISTEMAS /PROFESIONAL 3</t>
  </si>
  <si>
    <t>COORDINADOR GIT SERVICIOS ADMINISTRATIVOS</t>
  </si>
  <si>
    <t>POSIBLES INCUMPLIMIENTO A LOS PLANES INSTITUCIONALES DE LA ENTIDAD</t>
  </si>
  <si>
    <t>ACTUALIZAR LOS INDICADORES DE GESTION DEL PROCESO ACORDE A LA SOLICITUD DE AUDITORIA DE CALIDAD DEL 25/09/2014.</t>
  </si>
  <si>
    <t xml:space="preserve">No. DE INDICADORES MODIFICADOS/No. DE INDICADORES A MODIFICAR </t>
  </si>
  <si>
    <t>Asumir el Riesgo</t>
  </si>
  <si>
    <t>SUBDIRECTOR PRESTACIONES SOCIALES/SECRETARIA</t>
  </si>
  <si>
    <t>CA05413-P</t>
  </si>
  <si>
    <t>QUE LA DOCUMENTACION DEL PROCESO NO SE RECUPERE CON OPORTUNIDAD</t>
  </si>
  <si>
    <t>SECRETARIA EJECUTIVA GRADO 23</t>
  </si>
  <si>
    <t>No. DE SOLICITUDES A TRAMITAR / No. DE SOLICITUDES REQUERIDAS.</t>
  </si>
  <si>
    <t>SUBDIRECTOR FINANCIERO</t>
  </si>
  <si>
    <t xml:space="preserve">No. DE PROCEDIMIENTOS ACTUALIZADOS / No. DE PROCEDIMIENTOS A ACTUALIZAR </t>
  </si>
  <si>
    <t xml:space="preserve">22/05/2013
</t>
  </si>
  <si>
    <t>04/06/2013
23/02/2015</t>
  </si>
  <si>
    <t>REALIZAR LAS MODIFICACIONES PERTINENTES A LA GUIA DE POLITICA DE ADMINISTRACION DEL RIESGO INCORPORANDO LA METODOLOGIA DE DOFA.</t>
  </si>
  <si>
    <t xml:space="preserve">JEFE OFICINA ASESORA DE PLANEACIÓN Y SISTEMAS/PROFESIONAL 3 </t>
  </si>
  <si>
    <t>PRESENTAR ANTE EL COMITÉ COORDINADOR DEL SISTEMA DE CONTROL INTERNO Y CALIDAD LA GUIA DE POLITICA DE ADMINISTRACION DEL RIESGO INCORPORANDO LA METODOLOGIA DE DOFA.</t>
  </si>
  <si>
    <t>SOLICITAR AL PROCESO DE TICS, INCORPORAR UN PUNTO DE CONTROL PARA LAS PUBLICACIONES DE LOS DOCUMENTOS DEL SIG EN EL PROCEDIMIENTO    PUBLICACION Y ACTUALIZACION DE INFORMACION EN MEDIOS ELECTRONICOS (PAGINA WEB INTRANET)</t>
  </si>
  <si>
    <t>CA06213-P
CA07814-P</t>
  </si>
  <si>
    <t>REALIZAR UN BAJA DE ELEMENTOS DE BIENES OBSOLETOS E INSERVIBLES O NO NECESARIOS DE ALMACEN.</t>
  </si>
  <si>
    <t>CI05213-P
CA03314-P</t>
  </si>
  <si>
    <t>ACTUALIZAR LOS PROCEDIMIENTOS:
APGBTGADPT08 - ARRIENDO DE INMUEBLES NEGOCIACIÓN Y LEGALIZACIÓN, APGBTGADPT09 - TITULACIÓN DE PREDIOS TRANSFERIDOS, APGBTGADPT10 - AVALUO TECNICO DE BIENES INMUEBLES, APGBTGADPT11 - NEGOCIACION Y LEGALIZACION - VENTA DE BIENES INMUEBLES Y APGBTGADPT12 - COMODATOS BIENES INMUEBLES.</t>
  </si>
  <si>
    <t>ACTUALIZAR LOS PROCEDIMIENTOS:
APGBTGADPT13 - DESENGLOBES, APGBTGADPT14 - ESCRITURACION Y VENTA DE INMUEBLES, APGBTGADPT15 - SEGUIMIENTO A CONTRATOS DE ARRENDAMIENTO DE INMUEBLES, APGBTGADPT16 - ATENCION A DEMANDAS DE BIENES INMUEBLES, APGBTGADPT17 - REQUERIMIENTOS A INVASORES Y APGBTGADPT18 - COBROS COACTIVOS POR IMPUESTOS DE INMUEBLES.</t>
  </si>
  <si>
    <t>09/04/2014
20/02/2015</t>
  </si>
  <si>
    <t>No PROCEDIMIENTO SOCIALIZADO / No PROCEDIMIENTO A SOCIALIZAR * 100</t>
  </si>
  <si>
    <t>CA00915-P</t>
  </si>
  <si>
    <t>CA01015-P</t>
  </si>
  <si>
    <t>CA01315-P</t>
  </si>
  <si>
    <t>CA02215-P</t>
  </si>
  <si>
    <t xml:space="preserve">No DE CORREOS ENVIADOS/ No DE CORREOS A ENVIAR </t>
  </si>
  <si>
    <t xml:space="preserve">POSIBLE MEDICION INADECUADA DEL INDICADOR ESTRATEGICO  DEL PROCESO GESTION FINANCIERA </t>
  </si>
  <si>
    <t>SUBDIRECTOR FINANCIERO Y COORDINADORES</t>
  </si>
  <si>
    <t xml:space="preserve">QUE NO SE TOMEN LAS ACCIONES DE MEJORA EN EL CUMPLIMIENTO DEL OBJETIVO DEL PROCESO </t>
  </si>
  <si>
    <t xml:space="preserve">REVISAR, ANALIZAR Y ACTUALIZAR LOS INDICADORES POR PROCESO Y ESTRATEGICOS </t>
  </si>
  <si>
    <t xml:space="preserve">POSIBLE INCUMPLIMIENTO DE LA NORMATIVIDAD NTCGP 1000: 2009 4,2,3 (CONTROL DE DOCUMENTOS) </t>
  </si>
  <si>
    <t xml:space="preserve">POSIBLE INCUMPLIMIENTO DE LA NORMATIVIDAD NTCGP 1000:2009 NUMERAL 4,2,4 (CONTROL DE REGISTROS) </t>
  </si>
  <si>
    <t>No DE PROCEDIMIENTOS ACTUALIZADOS/ No DE PROCEDIMIENTOS A ACTUALIZAR</t>
  </si>
  <si>
    <t>JEFE GIT GESTION DOCUMENTAL/ PROFESIONAL 2</t>
  </si>
  <si>
    <t xml:space="preserve">Operativo </t>
  </si>
  <si>
    <t>NO SE CUENTA CON UN INSTRUCTIVO PARA LA DOCUMENTACIÓN DE LA DOFA</t>
  </si>
  <si>
    <t>FALTA DE UN MODELO PARA LA CONSTRUCCIÓN DE LA DOFA</t>
  </si>
  <si>
    <t>INADECUADA FORMULACIÓN DE LOS RIESGOS DE LA ENTIDAD</t>
  </si>
  <si>
    <t>ACTUALIZAR LA POLÍTICA DE CALIDAD, MISIÓN, VISIÓN, OBJETIVOS INSITUCIONALES EN EL PLAN ESTRATÉGICO DE LA ENTIDAD Y ASÍ MISMO SE RECOMIENDA REVISAR QUE EL PLAN ESTRATÉGICO SE ENCUENTRE DEBIDAMENTE ALINEADO A LOS PLANES SECTORIALES Y PLAN NACIONAL DE DESARROLLO, PARA GARANTIZAR LA ORIENTACIÓN DE LA ENTIDAD AL LOGRO Y CUMPLIMIENTO DE SUS FUNCIONES Y DE LOS FINES DEL ESTADO. ( VER MAPA ESTRATÉGICO - ANEXO 1)</t>
  </si>
  <si>
    <t>DISEÑAR Y PONER EN MARCHA ESTRATÉGIAS QUE PERMITAN DAR CUMPLIMIENTO A LA IMPLEMENTACIÓ DEL NUEVO MODELO ESTANDAR DE CONTROL INTERNO, TODA VEZ QUE NO SE REGISTRA AVANCE SIGNIFICATIVO PARA LAS ETAPAS DE DIAGNOSTICO Y PLANEACIÓN DE ACTUALIZACIÓN, CUYA FECHA FINAL PARA ESTAS FUE EL 21 DE AGOSTO DE 2014.</t>
  </si>
  <si>
    <t>DAR CUMPLIMIENTO A LO ESTABLECIDO EN EL DECRETO 3968 DE 2008, EN LO QUE CONCIERNE A LA FUNCIÓN QUE LE COMPETE A LA OFICINA ASESORA DE PLANEACIÓN Y SISTEMAS RELACIONADA CON EL LIDERAZGO Y COORDINACIÓN PARA EL MEJORAMIENTO CONTINUO DEL MODELO ESTANDAR DE CONTROL INTERNO.</t>
  </si>
  <si>
    <t>EN LA OFICINA DE MEDELLÍN NO SE PUEDE ACCEDER A LOS FORMATOS MEDIANTE EL LISTADO MAESTRO DE DOCUMENTOS; IGUALMENTE NO SE ENCUENTRA PUBLICADO EL FORMATO DE ENCUESTAS DE SATISFACCIÓN HOSPITALARIA DEL GIT DE SALUD.</t>
  </si>
  <si>
    <t>NO SE EVIDENCIA EL PROCEDIMIENTO AUTOEVALUACIÓN DE ACCIONES PREVENTIVAS Y/O PLAN DE MANEJO DEL RIESGO LO QUE NO PERMITE EVIDENCIAR SI SE ENCUENTRA ACTUALIZADO O NO.</t>
  </si>
  <si>
    <t>NO SE ENCUENTRAN DOCUMENTADAS LAS ACCIONES DE MEJORA DE LOS INCUMPLIMIENTOS DEL PLAN DE ACCIÓN Y DE LOS INDICADORES DE GESTIÓN DEL I SEMESTRE DEL 2014, NI LAS ACCIONES DE MEJORAS DE LAS NO CONFORMIDADES POTENCIALES DE LA AUDITORIA DE CALIDAD II CICLO 2013 (CA05213-P, CA05313-P, CA05413-P, ETC.), AL IGUAL QUE NO SE EJECUTAN EN TERMINO DE OPORTUNIDAD LAS ACCIONES PREVENTIVAS Y CORRECTIVAS DOCUMENTADAS EN EL PLAN DE MEJORAMIENTO INSTITUCIONAL Y PLAN DE MANEJO DE RIESGO</t>
  </si>
  <si>
    <t>A LA FECHA DEL SEGUIMIENTO SE EVIDENCIA QUE LA BANDEJA DE IMPRESIÓN DE ORFEO TIENE 15 PÁGINAS SIN CUARTO CHULO; ALGUNOS PORQUE FUERON ENTREGADOS SIN DIGITALIZAR Y OTROS POR PARTE DE GESTIÓN DOCUMENTAL QUE NO LES ASIGNO EL CUARTO CHULO.</t>
  </si>
  <si>
    <t>SE EVIDENCIO QUE EN LA VIGENCIA 2014, NO SE HA REALIZADO LA VERIFICACIÓN DE LAS RESOLUCIONES DE APROBACIÓN DE DOCUMENTOS DEL SISTEMA GESTIÓN CALIDAD FRENTE AL LISTADO MAESTRO DE DOCUMENTOS Y SU RESPECTIVA PUBLICACIÓN.</t>
  </si>
  <si>
    <t xml:space="preserve">ORGANIZAR EL ARCHIVO DE GESTION DEL PROCESO DE ACUERDO A LA TRD ASIGNADA </t>
  </si>
  <si>
    <t>DARLE CUMPLIMIENTO AL CRONOGRAMA ESTABLECIDO PARA LA ACTUALIZACION DE LOS DOCUMENTOS DEL SIG.</t>
  </si>
  <si>
    <t>MODIFICACION A LAS POLITICAS PARA ESTABLECER INDICADORES</t>
  </si>
  <si>
    <t>POSIBLE INFORMACION INADECUADA PARA TOMA DE DECISIONES</t>
  </si>
  <si>
    <t>M: Zona de Riesgo Moderada: Asumir el Riesgo, Reducir el Riesgo</t>
  </si>
  <si>
    <t>CODIGO DEL HALLAZGO-.</t>
  </si>
  <si>
    <t>CODIGO DEL HALLAZGO</t>
  </si>
  <si>
    <t>ADMINISTRACIÓN DEL SISTEMA INTEGRAL DE  GESTIÓN (MECI – CALIDAD) VERSION:3.0</t>
  </si>
  <si>
    <t>TIPO DE RIESGO</t>
  </si>
  <si>
    <t>ZONA DE RIESGO BAJA</t>
  </si>
  <si>
    <t>ZONA DE RIESGO MODERADA</t>
  </si>
  <si>
    <t>ZONA DE RIESGO ALTA</t>
  </si>
  <si>
    <t>ZONA DE RIESGO EXTREMA</t>
  </si>
  <si>
    <t xml:space="preserve">LOS DOCUMENTOS Y REGISTROS DE |A GESTIÓN DE PRESUPUESTO Y TESORERIA SE ENCUENTRAN DEBIDAMENTE FOLIADOS Y ORDENADOS EN ORDEN CRONOLOGICO DE CONFORMIDAD CON LAS TABLAS DE RETENCIÓN DOCUMENTAL TRD- SIN EMBARGO, NO SE EVIDENCIÓ QUE ALGUNOS MEMORANDOS RECIBIDOS POR PARTE DE PRESUPUESTO CON SOLICITUD DE EXPEDICIÓN DE CERTIFICADOS DE DISPONIBILIDAD PRESUPUESTAL Y REGISTROS PRESUPUESTALES, ESTÉN ARCHIVADOS EN EL CODIGO 2102103 (CORRESPONDENCIA INTERNA- MEMORANDO RECIBIDOS); SEGÚN LO MANIFESTADO POR LA FUNCIONARIA ENCARGADA DE LA ACTIVIDAD, ES MAS FUNCIONAL QUE ESTOS SE ARCHIVEN POR ASUNTO Y SEÑALA QUE SOLICITARAN UNA ACTUALIZACIÓN A LA TRD. </t>
  </si>
  <si>
    <t>No DE INDICADORES ACTUALIZADOS/ No DE INDICADORES A ACTUALIZAR</t>
  </si>
  <si>
    <t>No DE FORMATOS MODIFICADOS/ No DE FORMATOS A MODIFICAR</t>
  </si>
  <si>
    <t xml:space="preserve">NO DE ACTAS LEVANTADAS/No DE ACTAS A LEVANTAR. </t>
  </si>
  <si>
    <t xml:space="preserve">No DE PROCEDIMIENTOS ORGANIZADOS/ NO DE PROCEDIMIENTOS A ORGANIZAR </t>
  </si>
  <si>
    <t>No DE CUMPLIMIENTOS DEL CRONOGRAMA/ No DE CRONOGRAMAS A CUMPLIR</t>
  </si>
  <si>
    <t>COORDINADOR GIT BIENES TRANSFERIDOS</t>
  </si>
  <si>
    <t>INCUMPLIMIENTO EN EL HACER DEL PROCESDO</t>
  </si>
  <si>
    <t xml:space="preserve">INCUMPLIMIENTO A LOS PLANES INSTITUCIONALES. </t>
  </si>
  <si>
    <t xml:space="preserve">FALTA DE INTERER POR PARTE DEL FUNCIONARIO ENCARGADO DE LA DOCUMENTACIÓN DE ACCIONES DE MEJORA. </t>
  </si>
  <si>
    <t>DESACTUALIZACION EN  EL PROCEDIMIENTO ARCHIVO DOCUMENTAL</t>
  </si>
  <si>
    <t>FALTA DE CONTROL EN EL HACER DEL PROCESO</t>
  </si>
  <si>
    <t>FALTA DE CAPACITACIÓN E INICIATIVA DEL FUNCIONARIO ENCARGADO DE LA ACTIVIDAD</t>
  </si>
  <si>
    <t>INCUMPLIMIENTO AL OBJETIVO DEL PROCESO.</t>
  </si>
  <si>
    <t>INCUMPLIMIENTO EN OBJETIVO DEL PROCESO E INCUMPLIMIENTO A LA NORMATIVIDAD</t>
  </si>
  <si>
    <t>FALTA DE SOCIALIZACION  Y CONCIENTIZACION  DE LA IMPORTANCIA DEL CUMPLIMIENTO DEL OBJETIVO DEL PROCESO</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</si>
  <si>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</si>
  <si>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SE EVIDENCIÓ QUE EL PROCESO AUDITADO DEBE DEFINIR Y DISEÑAR INDICADORES DEL ÁREA DE PRESUPUESTO Y GESTIÓN DE COBRO, YA QUE TAN SÓLO CUENTA CON EL INDICADOR DE DESAGREGACIÓN PRESUPUESTAL PERO ESTE TAL COMO ESTÁ CONSTRUIDO NO MIDE EFICIENCIA.</t>
  </si>
  <si>
    <t>• SE EVIDENCIÓ QUE LOS INDICADORES POR PROCESO Y ESTRATÉGICOS DEL PROCESO DE GESTIÓN DE SERVICIOS ADMINISTRATIVOS REQUIEREN DE MODIFICACIÓN TODA VEZ QUE NO MIDEN LA GESTIÓN DEL PROCESO AL 100%.</t>
  </si>
  <si>
    <t>GARANTIZAR EL CONTROL DE LOS REGISTROS YA QUE SE INCUMPLE PARCIALMENTE DEL NUMERAL 4. 2. 4 DE LA NTCGP:1000-2009.- CONTROL DE REGISTROS; POR CUANTO, AL VERIFICAR LOS EXPEDIENTES DE INMUEBLES SUBSERIE 230-4301, DE LOS PREDIOS UBICADOS EN LOS MUNICIPIOS DE  PIENDAMÓ, COYAIMA Y JAMUNDÍ,  SE OBSERVÓ QUE LOS DOCUMENTOS QUE REPOSAN EN LA CARPETA,  NO SE ENCUENTRAN ARCHIVADOS, ORDENADOS CRONOLÓGICAMENTE Y FOLIADOS DEBIDAMENTE.</t>
  </si>
  <si>
    <t>4. ASEGURAR UNA GESTIÓN EFECTIVA POR PARTE DE LOS INTEGRANTES DEL PROCESO PARA LA ACTUALIZACIÓN DE LOS PROCEDIMIENTOS REQUERIDOS PARA LA GESTIÓN DEL MISMO, SE RELACIONA CON LOS HALLAZGOS DECLARADOS EN AUDITORIAS ANTERIORES DE INCUMPLIMIENTO DE NUMERAL 4.2.3. CONTROL DE DOCUMENTOS NTCGP-1000,2009 E INFORMACIÓN Y COMUNICACIÓN MECI-1000-2014.</t>
  </si>
  <si>
    <t>7. FORTALECER LOS MECANISMOS DE MEDICIÓN DEL PROCESO MEDIANTE LA REDEFINICIÓN DE INDICADORES, DE CONFORMIDAD CON LA NO CONFORMIDAD DECLARADA EN AUDITORÍAS ANTERIORES;  TAL ES EL CASO DE LA ACTIVIDAD DE COMERCIALIZACIÓN DE BIENES MUEBLES TRANSFERIDOS ESTÁ SIENDO MEDIDA A TRAVÉS DE INDICADOR ESTRATÉGICO Y DE PROCESO (DOBLE MEDICIÓN)</t>
  </si>
  <si>
    <t>ACTUALIZAR LOS PROCEDIMIENTOS:
APGBTGADPT03 - VENTA DE BIENES MUEBLES,
APGBTGADPT04 - COMODATO BIENES MUEBLES, 
APGBTGADPT05 - PAGO DE IMPUESTO PREDIAL VALORIZACION Y SERVICIOS. 
APGBTGADPT06 - PERDIDA O HURTO DE BIENES MUEBLES 
APGBTGADPT07 - BAJA DE BIENES MUEBLES POR OBSOLESCENCIA, INSERVIBLES O NO NECESARIOS.</t>
  </si>
  <si>
    <t>ACTUALIZAR LOS PROCEDIMIENTOS:
APGBTGADPT01 - AVALUO TECNICO DE BIENES MUEBLES.
APGBTGADPT02 - APROVECHAMIENTO DE BIENES MUEBLES.</t>
  </si>
  <si>
    <t xml:space="preserve">ACTUALIZAR EL PROCEDIMIENTO  PUBLICACIÓN Y ACTUALIZACIÓN DE INFORMACIÓN EN MEDIOS ELECTRONICOS (PAGINA WEB, INTRANET)  APGTSOPSFC01 </t>
  </si>
  <si>
    <t xml:space="preserve">REALIZAR LA DIGITALIZACIÓN DE LOS DOCUMENTOS FALTANTES DEL 4 CHULO DENTRO DEL APLICATIVO ORFEO. </t>
  </si>
  <si>
    <t xml:space="preserve">No. DE MEMORANDO ENVIADOS / No. DE MEMORANDOS A ENVIAR. </t>
  </si>
  <si>
    <t xml:space="preserve">SE ENVIARÁ MEMORANDO  A LOS COORDINADORES DE LOS PROCESOS, PARA EL CUMPLIMIENTO DE LAS ACCIONES IMPLEMENTADAS EN LOS PLANES INSTITUCIONALES EN  TERMINOS DE OPORTUNIDAD.  </t>
  </si>
  <si>
    <t>MODIFICAR Y SOCIALIZAR EL PROCEDIMIENTO ADMINISTRACION DE ACCIONES PREVENTIVAS A TRAVES DEL PAN DE MANEJO DE RIESGOS, DEFINIENDO POR QUÉ FUE EFICAZ LA ACCIÓN PARA QUE SEA CERRADA.</t>
  </si>
  <si>
    <t xml:space="preserve">OPERATIVO </t>
  </si>
  <si>
    <t xml:space="preserve">COORDINADOR GIT GESTIÓN TALENTO HUMANO/ PROFESIONAL I </t>
  </si>
  <si>
    <t>ANÁLISIS DEL PROCESO</t>
  </si>
  <si>
    <t>ABIERTO/CERRADO</t>
  </si>
  <si>
    <t>FECHA AUDITORIA</t>
  </si>
  <si>
    <t xml:space="preserve">01/10/2014
R(04-08-2015) </t>
  </si>
  <si>
    <t>GESTIONAR LA CONTRATACIÓN PARA LA INSTALACIÓN DE UNA UPS DE 8 KVA</t>
  </si>
  <si>
    <t xml:space="preserve">ACTUALIZAR LOS EXPEDIENTES CON LAS NUEVAS TRD APROBADAS </t>
  </si>
  <si>
    <t>CA03515-P</t>
  </si>
  <si>
    <t>Se evidencio que el proceso de Tics realiza los Backud, pero a la fecha no se establece un procedimiento  en el  sistema de seguridad de la información.</t>
  </si>
  <si>
    <t xml:space="preserve">POSIBLES SANSIONES A LA ENTIDAD. </t>
  </si>
  <si>
    <t xml:space="preserve">REVISIÓN DEL NORMOGRAMA  </t>
  </si>
  <si>
    <t xml:space="preserve">INCUMPLIMIENTO A LOS INDICADORES ESTRATEGICOS I SEMESTRE DE 2015.
NO EJECUTAR AL 100% LAS CAPACITACIONES EN SEGURIDAD Y SALUD EN EL TRABAJO PROGRAMADAS.
</t>
  </si>
  <si>
    <t>CI02615-P</t>
  </si>
  <si>
    <t>LEGAL</t>
  </si>
  <si>
    <t>CA00115-P</t>
  </si>
  <si>
    <t>OPERATIVO</t>
  </si>
  <si>
    <t>No cumplir con el 100% de las responsabilidades del patrono respecto de brindar capacitaciones a los trabajadores, con el fin de garantizar las condiciones físico mental y social; evitar incidentes, accidentes y prevenir posibles enfermedades laborales.</t>
  </si>
  <si>
    <t>No se ejecutaron dos de los temas de capacitación programados para el primer semestre durante el primer semestre de 2015, Estas no se pudieron llevar a cabo según lo programado por incumplimiento del proveedor; por tanto, fueron reprogramadas para el II Semestre.</t>
  </si>
  <si>
    <t xml:space="preserve">Que se presenten  Accidentes  incidentes laborales 
Que se generen enfermedades de origen laboral 
Desarrollo de procedimientos inadecuados y/o inseguros por desconocimiento del tema
</t>
  </si>
  <si>
    <t xml:space="preserve">operativo/Legal </t>
  </si>
  <si>
    <t xml:space="preserve">Dar aplicación a lo establecido en el Procedimiento: PLANEACION, EJECUCION Y EVALUACION DEL PLAN DE CAPACITACION DEL SISTEMA DE GESTION DE LA SEGURIDAD Y SALUD EN EL TRABAJO. 
Que El encargado de las actividades de Seguridad y Salud en el Trabajo, ejecute el tema de capacitación de acuerdo a su competencia </t>
  </si>
  <si>
    <t xml:space="preserve">
Actualizar  y socializar el procedimiento  PLANEACION, EJECUCION Y EVALUACION DEL PLAN DE CAPACITACION DEL SISTEMA DE GESTION DE LA SEGURIDAD Y SALUD EN EL TRABAJO, código APGTHGTHPT11 y establecer puntos de control relacionados con la confirmación de los proveedores. </t>
  </si>
  <si>
    <t xml:space="preserve">NO SE CUENTA CON UN SISTEMA DE SEGURIDAD DE LA INFORMACIOÓN EN LA ENTIDAD </t>
  </si>
  <si>
    <t xml:space="preserve">INCUMPLIMIENTO CON EL COMPONENTE DE INFORMACIÓN Y SEGURIDAD DE GOBIERNO EN LINEA </t>
  </si>
  <si>
    <t xml:space="preserve">POSIBLE ATAQUE DE SEGURIDAD </t>
  </si>
  <si>
    <t xml:space="preserve">ACTUALIZAR Y SOCIALIZAR  PLAN DE CONTINGENCIA DE LA ENTIDAD </t>
  </si>
  <si>
    <t>JEFE OFICINA ASESORA DE PLANEACIÓN Y SISTEMAS/ PROFESIONAL  3</t>
  </si>
  <si>
    <t>CI03215-P</t>
  </si>
  <si>
    <t>No se tienen establecidos puntos de control para la revisión de las publicaciones de los documentos del SIG.</t>
  </si>
  <si>
    <t>CI04115-P</t>
  </si>
  <si>
    <t xml:space="preserve">Se evidencia demoras injustificadas en la actualización de las TRD para la custodia y conservación de la Oficina de Santa Marta. </t>
  </si>
  <si>
    <t>CI04015-P</t>
  </si>
  <si>
    <t>A la fecha del seguimiento no se ha recibido los recursos necesarios para el cambio del Banner del aviso externo de parte del proceso Servicios Administrativos.</t>
  </si>
  <si>
    <t>GESTION DE SERVICIOS ADMINISTRATIVOS (CALI)</t>
  </si>
  <si>
    <t>CI03915-P</t>
  </si>
  <si>
    <t xml:space="preserve">GESTION DE SERVICIOS ADMINISTRATIVOS (BUENAVENTURA) </t>
  </si>
  <si>
    <t>A la fecha del seguimiento no se ha logrado realizar la instalación de la Planta Eléctrica, pese a los requerimientos de la oficina de Buenaventura.</t>
  </si>
  <si>
    <t xml:space="preserve">FALTA DE RECUROS EN CAJA MENOR </t>
  </si>
  <si>
    <t>Que los clientes externos no puden  ubicar de la oficina del FPS en la ciudad de Cali</t>
  </si>
  <si>
    <t>Demora en los tramites y peticiones de los clientes externos</t>
  </si>
  <si>
    <t xml:space="preserve">Proyectar en la caja menor de la ciudad de bogotá el presupuesto de $300,000 para realizar el cambio del Banner del Aviso Externo de la Oficina de La ciudad de Cali. </t>
  </si>
  <si>
    <t>PERDIDA DE INFORMACION, MANO DE OBRA, DAÑOS EN LOS EQUIPOS ELECTRICOS EN LA OFICINA DE BUENAVENTURA</t>
  </si>
  <si>
    <t>FALTA DE PRESUPUESTO PARA INSTALAR PLANTA ELECTRICA</t>
  </si>
  <si>
    <t>PERDIDA DE INFORMACION Y DAÑOS EN EQUIPOS ELECTRICOS</t>
  </si>
  <si>
    <t>Proyectar en la caja menor de la ciudad de Bogotá el presupuesto necesario para instalar planta electrica de la ciudad de Buenaventura</t>
  </si>
  <si>
    <t>Presupuesto Asiganado/ adquisicion de bienes y servicios</t>
  </si>
  <si>
    <t xml:space="preserve">PUBLICACIONES REVISADAS/ PUBLICACIONES A APROBAR </t>
  </si>
  <si>
    <t xml:space="preserve">EL COMITÉ DESARROLLO ADMINISTRATIVO NO SE HA REUNIDO PARA LA APROBACIÓN DE LAS TRD </t>
  </si>
  <si>
    <t xml:space="preserve">POSIBLE DEMORA EN LA CREACIÓN DE LOS EXPEDIENTES VIRTUALES </t>
  </si>
  <si>
    <t xml:space="preserve">DESACTUALIZACIÓN EN LA BANDEJA DE ORFEO </t>
  </si>
  <si>
    <t xml:space="preserve">REVISAR TRIMESTRALMENTE LA MATRIZ PRIMARIA Y SECUNDARIA DEL PROCESO MEDICIÓN Y MEJORA  E INFORMAR A TRAVES DE CORREO ELECTRONICO  AL JEFE DE LA OFICINA SOBRE LOS CAMBIOS EN LA MATRIZ </t>
  </si>
  <si>
    <t xml:space="preserve">NO SE TENIAN IDENTIFICADAS LAS DEBILIDADES DENTRO DE LAS ACTIVIDADES DE FINALIZACIÓN DE LAS PUBLICACIONES DEL LOS DOCUMENTOS DEL SIG </t>
  </si>
  <si>
    <t xml:space="preserve">ERROR EN LA PUBLICACIÓN DE LOS DOCUMENTOS DEL SIG </t>
  </si>
  <si>
    <t xml:space="preserve">QUE SE LE DE APLICACIÓN A DOCUMENTOS OBSOLETOS Y/O ERRADOS. </t>
  </si>
  <si>
    <t xml:space="preserve">OPERATVO </t>
  </si>
  <si>
    <t xml:space="preserve">INCLUIR EN EL PROCEDIMIENTO PUBLICACION Y ACTUALIZACION DE INFORMACION EN MEDIOS ELECTRONICOS (PAGINA WEB INTRANET) PUNTO DE CONTROL QUE GARANTICE LA PUBLICACIÓN CORRECTA DE LOS DOC DEL SIG REVISADOS Y APROBADOS. </t>
  </si>
  <si>
    <t>JEFE OFICINA ASESORA DE PLANEACIÓN Y SISTEMAS/ PROFESIONAL 2</t>
  </si>
  <si>
    <t>CI03015-P</t>
  </si>
  <si>
    <t>Se evidencia desactualización de los anexos del Manual de Calidad del Sistema Integral de Gestión MECI – CALIDAD.</t>
  </si>
  <si>
    <t>CI03115-P</t>
  </si>
  <si>
    <t>Se evidencia desactualización de la metodología para la Formulación y seguimiento del Plan Anticorrupción y de Atención al Ciudadano</t>
  </si>
  <si>
    <t>B: Zona de Riesgo Baja: Asumir el Riesgo</t>
  </si>
  <si>
    <t>A: Zona de Riesgo Alta: Reducir el Riesgo, Evitar, Compartir o Transferir el Riesgo</t>
  </si>
  <si>
    <t>E: Zona de Riesgo Extrema: Reducir el Riesgo, Evitar, Compartir o Transferir el Riesgo</t>
  </si>
  <si>
    <t xml:space="preserve"> exceso de carga laboral que impidieron realizar los insumos en su momento pertinente </t>
  </si>
  <si>
    <t xml:space="preserve">POSIBLE INCUMPLIMIENTO DEL NUMERAL 4,2,2  DE LA NORMA MANUAL DE CALIDAD </t>
  </si>
  <si>
    <t xml:space="preserve">ACTUALIZAR LOS ANEXOS DEL MANUAL DE CALIDAD </t>
  </si>
  <si>
    <t>NO DE ACTUALIZACION  REALIIZADAS/ NO DE ACTUALIZACIONES A ACTUALIZAR</t>
  </si>
  <si>
    <t xml:space="preserve">No contar con la metodologia para el plan Anticorrupción </t>
  </si>
  <si>
    <t xml:space="preserve">posible contruccion de la Matriz del Plan Anticorrupción y sus componentes no acorde a la metodologia actual </t>
  </si>
  <si>
    <t>ACTUALIZAR LA METODOLOGIA DEL PLAN ANTICORRUPCIÓN ACORDE A LA VERSIÓN No 2 EMITIDA POR EL DAFP DONDE SE INCLUYE OTROS COMPONENTES PARA EL AÑO 2016</t>
  </si>
  <si>
    <t>JEFE OFICINA ASESORA DE PLANEACIÓN Y SISTEMAS/PROFESIONAL 2</t>
  </si>
  <si>
    <t xml:space="preserve">No de Documentos Actualizados/ No de Documentos a Actualizar </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</si>
  <si>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</si>
  <si>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 xml:space="preserve">QUE SE PRESENTE INCUMPLIMIENTO DEL CICLO PHVA DEL PROCESO </t>
  </si>
  <si>
    <t>CA01216-P</t>
  </si>
  <si>
    <t xml:space="preserve"> Se evidencia que actualmente el proceso no cuenta con la persona idónea para llevar a cabo  el manejo de la comunicación de la entidad.</t>
  </si>
  <si>
    <t>CA01316-P</t>
  </si>
  <si>
    <t>Se evidencia que el proceso cuenta  con el software   necesario para  realizar determinadas tareas de acuerdo a las necesidades de la persona  sin embargo se hace necesario revisar las licencias del software instalados en cada ordenador.</t>
  </si>
  <si>
    <t>CA01416-P</t>
  </si>
  <si>
    <t xml:space="preserve"> Aunque la entidad cuente con las herramientas necesarias para garantizar la información se evidencia que se debe realizar una revisión de la ley 1712 de 2014 y decreto único reglamentario 1081 de 2015.</t>
  </si>
  <si>
    <t>CA01516-P</t>
  </si>
  <si>
    <t>Se evidencia que el proceso cuenta con las herramientas necesarias para mantener actualizado la forma de comunicación entre los usuarios y la entidad sin embargo actualmente la plataforma de la entidad no tiene funcionando la herramienta del chat.</t>
  </si>
  <si>
    <t xml:space="preserve">DESACTUALIZACIÓN EN EL MANEJO DE LAS COMUNICACIONES </t>
  </si>
  <si>
    <t xml:space="preserve">OPERATIVO 
IMAGEN </t>
  </si>
  <si>
    <t xml:space="preserve">INCONSISTENCIAS EN EL APLICATIVO </t>
  </si>
  <si>
    <t xml:space="preserve">POSIBLE INSTALACIÓN DE SOFTWARE ILEGAL </t>
  </si>
  <si>
    <t xml:space="preserve">VIOLACIÓN A DERECHOS DE AUTOR </t>
  </si>
  <si>
    <t xml:space="preserve">OPERATIVO 
</t>
  </si>
  <si>
    <t xml:space="preserve">REALIZAR ACTUALIZACIÓN DEL APLICATIVO DE SEGURIDAD </t>
  </si>
  <si>
    <t>INCUMPLIMIENTO DE LA LEY 1712 DE 2014</t>
  </si>
  <si>
    <t xml:space="preserve">DESACTUALIZACION DEL PROCEDIMIENTO DE COMUNICACIONES </t>
  </si>
  <si>
    <t xml:space="preserve">POSIBLES SANCIONES A LA ENTIDAD </t>
  </si>
  <si>
    <t>ACTUALIZAR EL PROCEDIMIENTO "PUBLICACIÓN "" CON EL FORMATO ESQUEMA DE PUBLICACIÓN</t>
  </si>
  <si>
    <t xml:space="preserve">NO UTILIZACIÓN DE LA HERRAMIENTA </t>
  </si>
  <si>
    <t xml:space="preserve">QUE NO EXISTA COMUNICACIÓN CON LOS CIUDADANOS </t>
  </si>
  <si>
    <t xml:space="preserve">QUE NO SE TENGAN CANALES EFECTIVOS DE COMUNICACIÓN CON EL CIUDADANO </t>
  </si>
  <si>
    <t xml:space="preserve">ENVIAR UN OFICIO A ATENCIÓN AL CIUDADANO RECORDANDO COLOCAR N FUNCIONAMIENTO LAS HERRAMIENTAS TECNOLOGICAS DE LA VENTANILLA VIRTUAL </t>
  </si>
  <si>
    <t xml:space="preserve">No de Oficios Enviados/ No de Oficios a Enviar </t>
  </si>
  <si>
    <t xml:space="preserve">REITERAR POR MEDIO DE OFICIO LA SOLICITUD DE PERSONAL PARA EJERCER LA LABOR </t>
  </si>
  <si>
    <t xml:space="preserve">No DE APLICATIVOS ACTUALIZADOS/No DE APLICATIVOS A ACTUALIZAR </t>
  </si>
  <si>
    <t>CI00216-P</t>
  </si>
  <si>
    <t xml:space="preserve">POSIBLES FALTANTES DE RECURSOS POR NO LEGALIZACIÓN EN TERMINOS DE OORTUNIDAD DE LOS RECIBOS PROVISIONALES </t>
  </si>
  <si>
    <t xml:space="preserve">Los Procedimientos establecidos al interior del proceso relacionados con la constitución, reembolsos y cierres definitivos de cajas menores no establecen términos de ejecución de actividades. (APGSAGADPT19 Constitución y Ejecución de Caja Menor, APGSAGADPT20 Reembolso de Caja Menor, APGSAGADPT21 CIERRE DEFINITIVO CAJA MENOR) </t>
  </si>
  <si>
    <t xml:space="preserve">DESACTUALIZACIÓN DE LOS PROCEDIMIENTOS (APGSAGADPT19 Constitución y Ejecución de Caja Menor, APGSAGADPT20 Reembolso de Caja Menor, APGSAGADPT21 CIERRE DEFINITIVO CAJA MENOR)  </t>
  </si>
  <si>
    <t xml:space="preserve">NO LEGALIZACIÓN DE LOS PROVISIONALES Y FACTURAS EN TERMINOS DE OPORTUNIDAD </t>
  </si>
  <si>
    <t xml:space="preserve">ACTUALIZAR LOS PROCEDIMIENTOS (APGSAGADPT19 Constitución y Ejecución de Caja Menor, APGSAGADPT20 Reembolso de Caja Menor, APGSAGADPT21 CIERRE DEFINITIVO CAJA MENOR) </t>
  </si>
  <si>
    <t>UNA VEZ APROBADO EL PROCEDIMIENTO APGTSOPSPT01 "PUBLICACIONES", DARLE CUMPLIMIENTO A LA ACTIVIDAD PUNTO DE CONTROL EN CUANTO AL ENVIO DE CORREO ELECTRONICO POR PARTE DEL FUNIONARIO ENCARGADO DE LA PUBLICACIÓN AL REVISOR TECNICO  PARA QUE ESTE SEA REVISADO</t>
  </si>
  <si>
    <t>14/10/2014
R(18-05-2016)</t>
  </si>
  <si>
    <t xml:space="preserve">ACTUALIZAR LAS TRD DE LAS DIVISIONES EN EL PROGRAMA DE CORRESPONDENCIA ORFEO </t>
  </si>
  <si>
    <t>26/11/2015
R(31-05-2016)</t>
  </si>
  <si>
    <t>CI01514-P</t>
  </si>
  <si>
    <t>CI00516-P</t>
  </si>
  <si>
    <t>12/05/2015
R(05-08-2016)</t>
  </si>
  <si>
    <t xml:space="preserve">REALIZAR PLAN DE CONTINGENCIA PARA LA DEPURACIÓN DEFINITIVA DE LOS RADICADOS PENDIENTES POR CUARTO CHULO Y POSTERIOR DIGITALIZACIÓN EN ATENCION AL CIUDADANO. </t>
  </si>
  <si>
    <t xml:space="preserve">Hacer gestión para que en la resolución de desagregación del presupuesto del FPS vigencia 2017, en el rubro de gastos generales se contemplen las necesidades para las actividades a ejecutar durante esa vigencia “ con fecha límite de ejecución 31 de marzo de 2017.
</t>
  </si>
  <si>
    <t xml:space="preserve">Se evidencia publicación en el listado maestro de documentos del proceso Servicios de Salud, el Formato RESPUESTA USUARIO RESULTADO COMITÉ TECNICO CIENTÍFICO MIGSSSPSFO38 Versión 2.0 del 02/07/2009; y en la actualidad se encuentran utilizando el Formato RESPUESTA USUARIO RESULTADO COMITÉ TECNICO CIENTÍFICO MIGSSSPSFO38 Versión 3.0 del 30/10/2013; así mismo se evidencia que se está utilizando el formato EVALUACION DE SATISFACCION DE PACIENTES HOSPITALIZADOS MIGSSSPSFO10 Versión 1.0 del 21/04/2015 siendo este de versión 2.0. </t>
  </si>
  <si>
    <t xml:space="preserve">Que no se cumpla con la Documentación aprobada y establecida por el Sistema de Gestión de Calidad. </t>
  </si>
  <si>
    <t xml:space="preserve">Lineamientos errados por parte de la Coordinadora que se encontraba en su momento.  </t>
  </si>
  <si>
    <t>CA01916-P</t>
  </si>
  <si>
    <t xml:space="preserve">Se observa demora en la asignación para revisión técnica y revisión y adopción de algunos documentos del SIG-MECI-CALIDAD, tal es el caso del Instructivo para la construcción de compromisos Organizacionales, código ESDESDIGITO1, versión 2, que fue radicado junto con los demás documentos para la administración de Gestión ética en diciembre de 2015 y su adopción fue hasta en septiembre de 2016.
</t>
  </si>
  <si>
    <t>CA02216-P</t>
  </si>
  <si>
    <t>1) Durante la auditoría no se evidenció la documentación de las actividades a cargo de la Oficina de Planeación y Sistemas,  relacionadas con la  PROGRAMACIÓN ANUAL DE CAJA  RESOLUCIÓN DISTRIBUCIÓN DEL PLAN ANUAL DE CAJA, que se describe en la ficha de caracterización del proceso de Direccionamiento Estratégico, lo cual es susceptible de incumplir el Numeral 4.1. literal d) de la NTCGP.1000-2009.</t>
  </si>
  <si>
    <t>GESTIÓN DE SERVICIOS DE SALUD (BUCARAMANGA)</t>
  </si>
  <si>
    <t>CI00816-P</t>
  </si>
  <si>
    <t xml:space="preserve">GESTIÓN DE SERVICIOS DE SALUD  (CARTAGENA) </t>
  </si>
  <si>
    <t>Se evidencia la realización de las copias de seguridad de la oficina de Cartagena pero las misma no están siendo enviadas al proceso de TICS incumpliendo lo establecido en el procedimiento</t>
  </si>
  <si>
    <t>CI00616-P</t>
  </si>
  <si>
    <t xml:space="preserve">GESTIÓN DE SERVICIOS DE SALUD ( BARRANQUILLA) </t>
  </si>
  <si>
    <t>No se cuenta con archivadores para la custodia y conservación de las unidades documentales correspondientes a la vigencia 2015 y 2016 en la oficina de Barranquilla, lo que dificulta la adecuada organización de acuerdo a las normas archivísticas.</t>
  </si>
  <si>
    <t xml:space="preserve">INCREMENTO EN LAS ACTIVIDADES PROPIAS DE LA OFICINA POR CIERRE Y APERTURA DE AÑO </t>
  </si>
  <si>
    <t xml:space="preserve">DESACTULIZACIÓN DE LA DOCUMENTACION DEL SISTEMA </t>
  </si>
  <si>
    <t xml:space="preserve">QUE EL SISTEMA SE ENCUENTRE DESACTUALIZADO </t>
  </si>
  <si>
    <t xml:space="preserve">Diligenciamiento de Base de Datos de Seguimiento a documentos </t>
  </si>
  <si>
    <t>SOCIALIZAR EL PROCEDIMIENTO ELABORACIÓN Y CONTROL DE DOCUMENTOS INTERNOS ESDESOPSPT07</t>
  </si>
  <si>
    <t>JEFE OFICINA ASESORA DE PLANEACIÓN Y SISTEMAS</t>
  </si>
  <si>
    <t xml:space="preserve">No de Correos electronicos enviados/ No de Correo electrnicos por enviar </t>
  </si>
  <si>
    <t xml:space="preserve">JEFE OFICINA ASESORA DE PLANEACIÓN Y SISTEMAS/ PROFESIONAL 3 </t>
  </si>
  <si>
    <t xml:space="preserve">NO SE HABIA IDENTIFICADO LA NECESIDAD DE LA CREACIÓN DE UN PROCEDIMIENTO DONDE SE CONTEMPLE LAS ACTIVIDADES DEL PAC 
</t>
  </si>
  <si>
    <t xml:space="preserve">NO CONTAR CON LA DEBIDA OPORTUNIDAD CON LA RESOLUCION PARA UTILIZAR LOS RECURSOS ASIGNADOS EN EL PAC </t>
  </si>
  <si>
    <t xml:space="preserve">NO SE PUEDE CUMPLIR CON LOS REGISTROS  PRESUPUESTALES RESULTANTES DE LOS PROCESOS DE CONTRATACION </t>
  </si>
  <si>
    <t xml:space="preserve">ELABORAR PROCEDIMIENTO EN LOS CUALES SE INCLUYA ACTIVIDADES DEL PAC </t>
  </si>
  <si>
    <t xml:space="preserve">No de procedimientos </t>
  </si>
  <si>
    <t xml:space="preserve">Falta de Gestión en la Solicitud del Archivador  por parte de la Oficina </t>
  </si>
  <si>
    <t xml:space="preserve">Desorganizacion de los Documentos bajo Custodia de la oficina de Barranquilla </t>
  </si>
  <si>
    <t xml:space="preserve">Icumplimiento de la Normatividad Archivistica </t>
  </si>
  <si>
    <t xml:space="preserve">Falta de Herramientas para el envio de las copias de seguridad </t>
  </si>
  <si>
    <t xml:space="preserve">Incumplimiento del procedimiento establecido </t>
  </si>
  <si>
    <t>Posible perdidad de la Información generada en la Oficica Cartagena</t>
  </si>
  <si>
    <t>CI00916-P</t>
  </si>
  <si>
    <t xml:space="preserve">GESTIÓN DE SERVICIOS DE SALUD  (TUMACO)  </t>
  </si>
  <si>
    <t xml:space="preserve">Se evidencia inoportunidad en la realización y entrega de carnet de Salud, toda vez que en la oficina de Tumaco no hay máquina para la elaboración de los mismos. </t>
  </si>
  <si>
    <t xml:space="preserve">Falta de Presupuesto para la compra de la maquina </t>
  </si>
  <si>
    <t>Incumplimiento en la emtrega oportuna de los carnets</t>
  </si>
  <si>
    <t xml:space="preserve">Incumplimiento del procedimiento Elaboración de carnets de Salud </t>
  </si>
  <si>
    <t xml:space="preserve">COORDINADOR DE SERVICIOS DE SALUD </t>
  </si>
  <si>
    <t>CA01217-P</t>
  </si>
  <si>
    <t>Identificar las dificultades reales del proceso e implementar las acciones necesarias de intervención a través de un plan en el que se pueda evidencia el compromiso con la mejora del SIG.</t>
  </si>
  <si>
    <t>CA01317-P</t>
  </si>
  <si>
    <t xml:space="preserve">Diseñar y poner en marcha el plan que permita ejercer un mayor control y atención de las quejas a nivel nacional. </t>
  </si>
  <si>
    <t>CA01417-P</t>
  </si>
  <si>
    <t>Implementar protocolos sobre manejo de la atención al ciudadano presencial y telefónico así como el manejo de la documentación que estos servidores públicos realizan en radicación de correspondencia.</t>
  </si>
  <si>
    <t>CA01517-P</t>
  </si>
  <si>
    <t>Implementar el control de servicio/producto no conforme a nivel nacional</t>
  </si>
  <si>
    <t xml:space="preserve">FALTA DE OPORTUNIDAD EN LA ATENCIÓN Y CONTROL DE LAS PQRS A NIVEL NACIONAL </t>
  </si>
  <si>
    <t xml:space="preserve">INSATISFACCIÓN DEL USUARIO </t>
  </si>
  <si>
    <t xml:space="preserve">ENVIO DE CORREO A LAS DIVISIONES RECORDANDO LA ATENCIÓN OPORTUNA DE LAS QUEJAS 
PRESENTAR INFORME A SECRETARIO GENERAL INFORMANDO LAS QUEJAS PENDIENTES </t>
  </si>
  <si>
    <t xml:space="preserve">SLICITAR MESA DE TRABAJO AL DIRECTOR GENERAL Y LA COORDINACIÓN DE SALUD, PARA BUSCAR SOLUCIÓN SOBRE  LAS RESPUESTAS DE  LAS PQRSD A NIVEL NACIONAL, PARA QUE ESTAS SEAN OPORTUNAS </t>
  </si>
  <si>
    <t xml:space="preserve">ASESORA GIT ATENCIÓN AL CIUDADANO </t>
  </si>
  <si>
    <t xml:space="preserve">No DE ACTAS PRESENTADOS/ No DE ACTAS A PRESENTAR </t>
  </si>
  <si>
    <t xml:space="preserve">POSIBLE INCUMPLIMIENTO EN LA IMPLEMENTACION DE LOS REQUISITOS  DE LA NORMA DEL SISTEMA DE GESTIÓN </t>
  </si>
  <si>
    <t xml:space="preserve">CRONOGRAMA DE CUMPLIMIENTO DE LAS ACTIVIDADES A CARGO DEL PROCESO </t>
  </si>
  <si>
    <t xml:space="preserve">REALIZAR UN PLAN OPERATIVO IMPLEMENTANDO EL COMPORMISO DE CUMPLIMIENTO DE LAS ACTIVIDADES DEL PROCESO </t>
  </si>
  <si>
    <t xml:space="preserve">CUMPLIMIENTO DE CRONOGRAMA </t>
  </si>
  <si>
    <t xml:space="preserve">INCREMENTO EN EL NÚMERO DE PQRSD A NIVEL NACIONAL </t>
  </si>
  <si>
    <t xml:space="preserve">INCUMPLIMIENTO CON LA GUIA DE PROTOCOLO DE ATENCIÓN AL CIUDADANO </t>
  </si>
  <si>
    <t xml:space="preserve">DEFICIENCIA EN LA ATENCIÓN AL CIUDADANO </t>
  </si>
  <si>
    <t xml:space="preserve">DESCONOCIMIENTO DE LA GUIA </t>
  </si>
  <si>
    <t xml:space="preserve">REVISIÓN PERIODICA DE ENCUESTAS DE SATISFACCIÓN </t>
  </si>
  <si>
    <t>REVISAR Y ACTUALIZAR LA GUIA DE PROTOCOLOS PARA LA ATENCION AL CUIDADANO</t>
  </si>
  <si>
    <t>SOCIALIZAR LA GUIA DE PROTOCOLOS PARA LA ATENCION AL CUIDADANO</t>
  </si>
  <si>
    <t xml:space="preserve">No DE GUIAS ACTUALIZADAS/ No DE GUIAS A ACTUALIZAR </t>
  </si>
  <si>
    <t xml:space="preserve">No DE GUIA SOCIALIZADA </t>
  </si>
  <si>
    <t>CA01617-P</t>
  </si>
  <si>
    <t>Se verifico que el formato planilla reparto de correspondecia recibida, no esta integrada al sistema de gestion de calidad, por lo que existe un incumplimiento parcial de la norma NTCGP:1000 Numeral 4,2,3 literal b.</t>
  </si>
  <si>
    <t xml:space="preserve">UTILIZACIÓN INCORRECTA DE LA PLANTILLA (REPARTO DE CORRESPONDENCIA RECIBIDA)  </t>
  </si>
  <si>
    <t xml:space="preserve">INCUMPLIMIENTO A LA NORMA NTCGP:1000 NUMERAL 4,2,3 CONTROL DE DOCUMENTOS </t>
  </si>
  <si>
    <t xml:space="preserve">INEFICIENTE CONTROL EN LA DOCUMENTACIÓN DEL SISTEMA CORRESPONDIENTE AL PROCESO. </t>
  </si>
  <si>
    <t>JEFE GIT GESTION DOCUMENTAL/ PROFESIONAL 1</t>
  </si>
  <si>
    <t xml:space="preserve">QUE SE PRESENTEN PRODUCTOS Y/O SERVICIOS NO CONFORMES EN EL PROCESO </t>
  </si>
  <si>
    <t xml:space="preserve">DESCONOCIMIENTO   DE LA METODOLOGIA DEL PRODUCTO NO CONFORME </t>
  </si>
  <si>
    <t xml:space="preserve">DEFICIENCIA EN EL SERVICIO PRESTADO O EN EL PRODUCTO ENTREGADO. </t>
  </si>
  <si>
    <t xml:space="preserve">VERIFICACIÓN DE LA APLICACIÓN DE LA METODOLOGIA DEL PRODUCTO Y/O SERVICIO NO CONFORME </t>
  </si>
  <si>
    <t xml:space="preserve">SOCIALIZAR A LOS FUNCIONARIOS DEL PROCESO LA METODOLOGIA DEL SERVICIO Y/O PRODUCTO NO CONFORME PARA QUE SEA APLICADO. </t>
  </si>
  <si>
    <t xml:space="preserve">METODOLOGIA DEL PRODUCTO NO CONFORME SOCIALIZADA/ METODOLOGIA A SOCIALIZAR </t>
  </si>
  <si>
    <t>CA01017-P</t>
  </si>
  <si>
    <t>Se evidencia que no se hizo la verificación en término de oportunidad del punto de control (3) del procedimiento  APGTHGTHPT02 PLANEACIÓN, EJECUCIÓN Y EVALUACIÓN DEL PROCESO DE INDUCCION DE PERSONAL, toda vez que no se tomaron acciones frente a la encuesta del Coordinador del GIT de Cobro persuasivo a quien no se le realizo inducción especifica.</t>
  </si>
  <si>
    <t>Se evidencia incumplimiento parcial del numeral 4.2.3 de la NTCGP1000:2009 teniendo en cuenta que en la ejecución de la auditoria se encontraron las carpetas 210-52-03, 210-21-03, 210-71-01 sin continuidad en la foliación.</t>
  </si>
  <si>
    <t>CA00817-P</t>
  </si>
  <si>
    <t>Se evidencia la presentación de los informes Plan Institucional de Capacitación y Plan de Bienestar correspondiente al II semestre de 2016; con el uso inadecuado de los logos del ente certificador.</t>
  </si>
  <si>
    <t>CA00917-P</t>
  </si>
  <si>
    <t>Declaración de no conformidades frente a la NTCGP-1000
No cumplir con lo dispuesto en el Instructivo de manejo del archivo de gestión-FPS</t>
  </si>
  <si>
    <t>Posible perdida  y manipulación inadecuada de los registros de la gestión del proceso, por no mantener foliados el 100% de los documentos a cerrar cada vigencia.</t>
  </si>
  <si>
    <t>Seguimiento a la organización del archivo de gestión, por parte de GD
Verificación  de parte de los integrantes del GIT-GTH en el momento en que se consultan los registros para la gestión rutinaria del mismo.</t>
  </si>
  <si>
    <t>SUGERIMOS DE PARTE DE GTH, INCLUIR UNA COLUMNA DONDE SE PLASME LA FECHA DE COMUNICACIÓN DEL INFORME DE AUDITORIA.</t>
  </si>
  <si>
    <t>Sugerimos que la probabilidad y el impacto en plan de manejo de r, sea la determinada despues de controles para continaur con la adminsitración del nivel de riesgo despues de controles.</t>
  </si>
  <si>
    <t>Solicitar a través de correo electrónico al resposnable de la organización de los registros del proceso que verifique y garantice la foliación del 100% de los registros de la gestión del proceso en cada vigencia.</t>
  </si>
  <si>
    <t>CORREO ELECTRÓNICO ENVIADO</t>
  </si>
  <si>
    <t>Falta de tiempo de parte del funcionario responsable, para dar continuidad en la foliacion de las tres (3) carpetas; debido a las contingencias presentadas ( incapacidad, calamidad de dos compañeros y reubicación de otro)
El encargo de las actividades del SG-SST-FPS, suministra los registros producto de la gestión por fuera de oportunidad para su organización y foliación.</t>
  </si>
  <si>
    <t>Solicitar a través de correo electrónico a los integrantes del proceso GTH,  que suministren los registros producto de su gestión, inmediatamente culmine el trámite respectivo para su organización y foliación, por parte del responsable de gestión documental del proceso.</t>
  </si>
  <si>
    <t>Declaración de  una No conformidad mayor  a la entidad por parte de el ente certificador, por el uso inadecuado del su LOGO.</t>
  </si>
  <si>
    <t>Perdida de la certificación de Calidad de la entidad.</t>
  </si>
  <si>
    <t xml:space="preserve">Flata de personal para la ejecución de las actividades de plan de bienestar social vigencia 2016 y sus respectivos informes, lo cual hizo  que el coordinador del proceso debiera realizar los informes sin la debia oportunidad que permitiera la verificación de su contenido y formato utilizado al momento de firmarlo.
</t>
  </si>
  <si>
    <t>Revisión por parte del Coordinador del Proceso en el momento de firmar.</t>
  </si>
  <si>
    <t xml:space="preserve">Enviar circular a los integrantes del GIT-GTH, recordando el adecuado uso de los logos del ente certificador, señalando los lineamiento establecidos para tal fin. </t>
  </si>
  <si>
    <t xml:space="preserve">COORDINADOR GIT GESTIÓN TALENTO HUMANO/ TECNICO ADMINISTRATIVO </t>
  </si>
  <si>
    <t>CIRCULAR ENVIADO</t>
  </si>
  <si>
    <t xml:space="preserve">Flata de personal para la ejecución de las actividades de evaluación de  inducción general y  específica durante el segundo semestre de 2016 y para elaborar sus respectivos informes.
</t>
  </si>
  <si>
    <t xml:space="preserve">Desarrollo inadecuado de las funciones asignadas,  lo cual afecta el cumplimiento de los objetivos institucionales.
Declaración de no conformidades reales al proceso. 
</t>
  </si>
  <si>
    <t>No contar con los conocimiento necesario para el desempeño de las funciones de un cargo, por falta de una adecuada inducción específica.</t>
  </si>
  <si>
    <t>Se debe elaborar un acta en el FORMATO DE ACTAS APGDOSGEFO01, donde conste que se adelantó la Inducción Específica, la cual debe estar firmada por todos los que participaron en el proceso de Inducción Específica. Dicha acta debe ser remitida a Gestión de Talento Humano dentro de los tres meses siguientes a la vinculación o al traslado de dependencia del funcionario o trabajador.</t>
  </si>
  <si>
    <t>Establecer un punto de control en el Procedimiento APGTHGTHPT02  - PLANEACION, EJECUCIÓN Y EVALUACIÓN DEL PROCESO DE INDUCCIÓN DE PERSONAL, para garantizar la existencia y entrega del acta de inducción específica.</t>
  </si>
  <si>
    <t xml:space="preserve">COORDINADOR GIT GESTIÓN TALENTO HUMANO/ PROFESIONAL APOYO A LA GESTIÓN </t>
  </si>
  <si>
    <t>PROCEDIMIENTO ACTUALIZADO ADOPTADO Y SOCIALIZADO</t>
  </si>
  <si>
    <t xml:space="preserve">DAR USO ADECUADO DE LA PLANTILLA REPARTO DE CORRESPONDENCIA RECIBIDA APROBADA POR CALIDAD APGDOSGEFO03 Y SOCIALIZAR CON LOS FUNCIONARIOS DEL PROCESO. </t>
  </si>
  <si>
    <t>CA01117-P</t>
  </si>
  <si>
    <t>GESTIÓN DE SERVICIOS DE SALUD</t>
  </si>
  <si>
    <t xml:space="preserve">Actualizar el hacer del proceso (caracterización) en el sentido de contemplar los Comités Técnico Científicos y los Comités Ah Hoc y así como reflejar las salidas al  Cliente Interno de los Informes de Seguimiento establecidos en el procedimiento MIGSSGSSPT01AUDITORIA MEDICA DE PUNTOS DE ATENCIÓN Actividad 25.
</t>
  </si>
  <si>
    <t>Revisando el link de publicación de los indicadores a responsabilidad del proceso dentro de la intranet, se puedo evidenciar que no existen registros de en la tendencia del indicador, por lo que se incumple el numeral 4.2.4 el cual establece que los registros se establecen para proporcionar evidencia de la conformidad con los requisitos así como de la operación eficaz, eficiente y efectiva del sistema de gestión de calidad; la principal causa identificada es que el proceso no asistió a la capacitación realizada por lo que no conocían la ejecución de esta actividad y no tienen determinado el funcionario responsable para su ejecución, generando como un riesgo potencial el que no se generen registro con los cuales se pueda interpretar la tendencia de los indicadores y poder tomar las acciones adecuadas frente al fortalecimiento del proceso.</t>
  </si>
  <si>
    <t>CA01717-P</t>
  </si>
  <si>
    <t>CA00417-P</t>
  </si>
  <si>
    <t>CA00517-P</t>
  </si>
  <si>
    <t>CA00617-P</t>
  </si>
  <si>
    <t>CA00717-P</t>
  </si>
  <si>
    <t xml:space="preserve">Se evidenció que se debe garantizar el cumplimiento  total del procedimiento establecido para la actualización del Normograma Institucional; por cuanto se observó que el decreto 943 de 2014 fue derogado por el Decreto 1083 de 2015 y el mismo aún se encuentra publicado en el Normograma del proceso Medición y Mejora.  De igual manera, se pudo evidenciar que hacen falta dos correos de actualización mensual del Normograma, correspondiente a los meses de octubre y diciembre  de 2016. </t>
  </si>
  <si>
    <t>Se evidenció que se debe garantizar el cumplimiento total de las acciones de mejora establecidas en el  informes de Desempeño correspondiente al I Semestre de 2016 y las que se hayan contemplado en el II Semestre de 2016; por cuanto se pudo evidenciar que existen varias en estado pendiente como es el caso de la actualización del procedimiento PUBLICACIÓN Y ACTUALIZACIÓN DE INFORMACION EN MEDIOS ELECTRÓNICOS, acción que se encuentra en estado pendiente desde el 29 de julio de 2016.</t>
  </si>
  <si>
    <t xml:space="preserve">Se observó que el proceso auditado debe garantizar la revisión de los indicadores Estratégicos y por Procesos y debe contar con la evidencia en la que se establezca la modificación o no de los mismos. </t>
  </si>
  <si>
    <t xml:space="preserve">Se observó que el proceso auditado debe trazar indicadores que aseguren la conformidad del Sistema de Gestión de la Calidad.  </t>
  </si>
  <si>
    <t xml:space="preserve">No se tenia claridad frente a la totalidad de la derogación del decreto 943 de 2014 </t>
  </si>
  <si>
    <t xml:space="preserve">QUE SE DE APLICABILIDAD A LAS NORMAS DEROGADAS </t>
  </si>
  <si>
    <t xml:space="preserve">IDENTIFICACIÓN DE NO CONFORMIDADES POR PARTE DEN ENTE CERTIFICADOR </t>
  </si>
  <si>
    <t xml:space="preserve">LEGAL </t>
  </si>
  <si>
    <t xml:space="preserve">REVISIÓN MENSUAL DEL NORMOGRAMA, Y ENVIO DE CORREO PARA SU ACTUALIZACIÓN SI ES EL CASO. </t>
  </si>
  <si>
    <t xml:space="preserve">REALIZAR LA ACTUALIZACIÓN DEL NORMOGRAMA, SOLICITANDO LA ELIMINACIÓN DEL DECRETO 943 DE 2014 </t>
  </si>
  <si>
    <t xml:space="preserve">SOLICITUDES DE ACTUALIZACIÓN DEL NORMOGRAMA A REALIZAR/ SOLICITUDES DE NORMOGRAMA REALIZADO </t>
  </si>
  <si>
    <t xml:space="preserve">FALTA DE SEGUIMIENTO A LAS ACCIONES DE MEJORA ESTABLECIDAS </t>
  </si>
  <si>
    <t xml:space="preserve">ESTANCAMIENTO DEL SISTEMA DE GESTIÓN DE CALIDAD </t>
  </si>
  <si>
    <t xml:space="preserve">REALIZAR UN CUADRO DE CONTROL DE ACTIVIDADES DEL PROCESO </t>
  </si>
  <si>
    <t xml:space="preserve">CUADRO DE CONTROL DE ACTIVIDADES REALIZADOS </t>
  </si>
  <si>
    <t xml:space="preserve">QUE NO SE ESTÉ MEJORANDO CONTINUAMENTE EL SISTEMA </t>
  </si>
  <si>
    <t xml:space="preserve">QUE NO SE CUENTE CON LOS INDICADORES ADECUADOS PARA MEDIR LA GESTIÓN DEL PROCESO </t>
  </si>
  <si>
    <t xml:space="preserve">FALENCIAS EN LA REVISIÓN DE LOS INDICADORES </t>
  </si>
  <si>
    <t xml:space="preserve">TOMA DE DECISIONES INCORRECTAS </t>
  </si>
  <si>
    <t xml:space="preserve">REALIZAR UNA ADECUADA Y COMPLETA REVISIÓN Y ACTUALIZACIÓN DE INDICADRES DE GESTIÓN DEL PROCESO </t>
  </si>
  <si>
    <t xml:space="preserve">No DE INDICADORES ACTUALIZADOS Y PUBLICADOS/  No DE INDICADORES CON NECESIDAD DE ACTUALIZAR </t>
  </si>
  <si>
    <t xml:space="preserve">DESCONOCIMIENTO DE LOS LINEAMIENTOS E INSTRUCCIONES PARA LA ACTUALIZACIÓN DE LA FICHA DE CARACTERIZACIÓN </t>
  </si>
  <si>
    <t xml:space="preserve">QUE NO SE CUENTE CON LOS LINEAMIENTOS DEL HACER DEL PROCESO  </t>
  </si>
  <si>
    <t xml:space="preserve">Deficiencia e incumplimiento en las actividades incluidas en el hacer del proceso </t>
  </si>
  <si>
    <t>a</t>
  </si>
  <si>
    <t xml:space="preserve">REALIZAR LA ACTUALIZACIÓN DE LA FICHA DE CARACTERIZACIÓN DEL PROCESO GESTIÓN SERVICIOS DE SALUD </t>
  </si>
  <si>
    <t>NO DE SOLICITUDES REALIZADAS A OPS</t>
  </si>
  <si>
    <t xml:space="preserve">SOLICITAR POR MEDIO DE CORREO ELECTRONICO  A LA OFICINA DE PLANEACIÓN Y SISTEMAS ASESORIA SOBRE LINEAMIENTOS  PARA LA ACTUALIZACIÓN DE LA FICHA DE CARACTERIZACIÓN </t>
  </si>
  <si>
    <t xml:space="preserve">FICHA DE CARACTERIZACIÓN ACTUALIZADA/ FICHA DE CARACTERIZACIÓN A SOLICITAR </t>
  </si>
  <si>
    <t xml:space="preserve">QUE NO EXISTA UNA OPERACIÓN EFICAZ, EFICIENTE Y EFECTIVA DEL SISTEMA DE GESTIÓN DE CALIDAD. </t>
  </si>
  <si>
    <t xml:space="preserve">QUE NO SE GENEREN REGISTROS CON LOS QUE SE PUEDA IDENTIFICAR LOS INDICADORES </t>
  </si>
  <si>
    <t xml:space="preserve">DESCONOCIMIENTO DE LA ACTIVIDAD POR PARTE DEL FUNCIONARIO RESPONSABLE. </t>
  </si>
  <si>
    <t xml:space="preserve">REALIZAR LOS REGISTROS DE LOS INDICADORES DEL PROCESO EN EL LINK DE LA INTRANET DE LA ENTIDAD ESTABLECIDO PARA TAL FIN </t>
  </si>
  <si>
    <t xml:space="preserve">No de Registros Relizados de los indicaodres del proceso </t>
  </si>
  <si>
    <t>CA01817-P</t>
  </si>
  <si>
    <t>Algunos procedimientos documentados para la ejecución de las actividades del proceso de Gestión Bienes Transferidos, se encuentran desactualizados frente a las directrices dictadas por entidades externas y la Alta Dirección del FPS FCN, para el correcto funcionamiento del Sistema Integrado de Gestión.</t>
  </si>
  <si>
    <t xml:space="preserve">CARGA LABORAL DEL FUNCIONARIO RESPONSABLE DE LA ACTIVIDAD </t>
  </si>
  <si>
    <t xml:space="preserve">QUE NO SE DE UN CORRECTO FUNCIONAMIENTO DEL SISTEMA DE GESTIÓN </t>
  </si>
  <si>
    <t xml:space="preserve">ACTUALIZAR LOS PROCEDIMIENTOS DEL PROCESO QUE SE ENCUENTRA EN DESACTUALIZACIÓN </t>
  </si>
  <si>
    <t>CA00117-P</t>
  </si>
  <si>
    <t>CA00217-P</t>
  </si>
  <si>
    <t>CA00317-P</t>
  </si>
  <si>
    <t>Se evidenció que la ficha de caracterización del proceso, fue actualizada como versión 10 y adoptada el 30 de nov/2016, en dicha actualización se incluyen dos (2) de las tres (3) observaciones de la no conformidad real No. CA02116 declaradas en la auditoría de calidad 2do cilco 2016 y la actividad Programa anual de Caja -PAC-; Sin embargo, no se evidencia modificación respecto de De la actividad "CITACIÓN DE COMITÉ DE DESARROLLLO ADMINTRATIVO, COMITÉ COORDINADOR DEL  SISTEMA DE CONTROL INTERNO Y CALIDAD, COMITÉ DE DIRECCIÓN, COMITÉ DE CONTRATACIÓN, EQUIPO OPERATIVO MECI - CALIDAD" se debe formular la acción que realmente le pertenece al Proceso de Direccionamiento Estratégico, que es relacionada con la producción de lineamiento, políticas y decisiones propias de los integrantes del mismo, con las citaciones no basta y menos con solo  la producción de un acta."</t>
  </si>
  <si>
    <t>Se cumple parcialmente el requisito 4.2.4, que establece que los registros de la gestión del proceso, se identifican, almacena, protegen y son de fácil recuperación a través de qué mecanismo; sin embargo, no se está dado cumplimiento  a la TRD - planes y programas -1206903, subseries Plan de Mejoramiento; la cual no está siendo utilizado por política de cero papel; los registros se evidencian, es en los mecanismos virtuales, como correos, y publicaciones en pág intranet.</t>
  </si>
  <si>
    <t>La acción trazada para subsanar la no conformidad real No. CA01216 relacionada con el control de registros, a la fecha  se ejecutó al 100% y es eficaz; sin embargo, la acción correctiva trazada para subsanar las causas de las no conformidad real No. CA01116, relacionada con la no realización de la Revisión del SIG-MECI-CALIDAD por parte de la Dirección, no es eficaz, ni  apropiada y la fecha trazada (20-02-2017), no es coherente con la meta de la misma; lo cual incumple parcialmente el literal f) del numeral 8.5.2. y es susceptible de continuar incumpliendo el literal d)  del Numeral 5.1. de la NTCGP.100-2009, que pide que la Alta Dirección debe proporcionar la mejora continua de la eficiencia, eficacia y efectividad del sistema, con la realización de la revisión por la dirección.</t>
  </si>
  <si>
    <t xml:space="preserve">NO SE HABIA ACORDADO CON EL AUDITOR DEL CICLO DE AUDITORIA SEGUNDO SEM 2016, LAS SALIDAS DE LOS COMITÉS  </t>
  </si>
  <si>
    <t xml:space="preserve">QUE NO SE IMPRARTAN LOS LINEAMIENTOS ADECUADOS PARA LA ENTIDAD </t>
  </si>
  <si>
    <t xml:space="preserve">INCUMPLIMIENTO A LOS LINEAMIENTOS DETERMINADOS EN LOS COMITÉS </t>
  </si>
  <si>
    <t xml:space="preserve">SEGUIMIENTO  A LAS ACTAS, DOCUMENTACIÓN DE LOS COMPROMISOS EN LOS PLANES </t>
  </si>
  <si>
    <t xml:space="preserve">APROBACIÓN DE LA FICHA DE CARACTERIZACIÓN DEL PROCESO </t>
  </si>
  <si>
    <t xml:space="preserve">APROBACIÓN DE LA FICHA DE CARACTERIZACION </t>
  </si>
  <si>
    <t xml:space="preserve">REALIZAR MESA DE TRABAJO PARA REVISIÓN DE CADA UNO DE LOS FORMATOS DEL SISTEMA MECI-CALIDAD </t>
  </si>
  <si>
    <t xml:space="preserve">12/10/2016
R( 20-03-2017) </t>
  </si>
  <si>
    <t xml:space="preserve">No   de Actas Realizadas/ No de Actas a Realizar </t>
  </si>
  <si>
    <t xml:space="preserve">REALIZAR MESA DE TRABAJO CON SECRETARIO GENERAL, COORDINADOR DE SERVICIOS ADMINISTRATIVOS; PARA ESTIPULAR FECHA DE CUMPLIMIENTO DE LA INSTALACIÓN DE LOS ARCHIVADORES   </t>
  </si>
  <si>
    <t xml:space="preserve">SOLICITAR MEDIANTE CORREO ELECTRONICO A LA DIVISIÓN CARTAGENA LA INFORMACIÓN SOBRE LAS FECHAS DE ENVIO  DEL BACK UP </t>
  </si>
  <si>
    <t>REALIZAR MESA DE TRABAJO CON SECRETARIO GENERAL, COORDINADOR DE SERVICIOS ADMINISTRATIVOS; PARA ESTIPULAR FECHA DE CUMPLIMIENTO  DE LA INSTALACIÓN DE LA MAQUINA PARA LA ELABORACIÓN DE LOS CARNETS</t>
  </si>
  <si>
    <t xml:space="preserve">25/11/2016
R ( 20-03-2017) </t>
  </si>
  <si>
    <t xml:space="preserve">26/10/2016
R ( 20-03-2017) </t>
  </si>
  <si>
    <t>26/10/2016
R ( 20-03-2017)</t>
  </si>
  <si>
    <t xml:space="preserve">03/03/2015
R(29-03-2017) </t>
  </si>
  <si>
    <t xml:space="preserve">SOLICITAR MEDIANTE MEMORANDO CAPACITACIÓN A LA OFICINA ASESORA DE PLANEACIÓN Y SISTEMAS ACERCA DE LA METODOLOGIA INTERNA DE ELABORACIÓN DE INDICADORES DE GESTIÓN, ESTRATEGICOS Y POR PROCESOS Y ACOMPAÑAMIENTO EN LA REDEFINICIÓN DE INDICADORES </t>
  </si>
  <si>
    <t xml:space="preserve">No DE MEMORANDOS ENVADOS / No DE MEMORANDOS A ENVIAR </t>
  </si>
  <si>
    <t>REALIZAR LA ACTUALIZACIÓN DE LOS INDICADORES DEL PROCESO DE ACUERDO A LA METODOLOGIA  INTERNA DE ELABORACIÓN DE INDICADORES DE GESTIÓN</t>
  </si>
  <si>
    <t xml:space="preserve">NO SE ESTÁ UTILIZANDO POR CUMPLIMIENTO A LA POLITICA CERO PAPEL YA QUE LOS ARCHIVOS SE VAN A MANEJAR DE MANERA VIRTUAL </t>
  </si>
  <si>
    <t xml:space="preserve">QUE NO EXISTAN REGISTROS DE LA DOCUMENTACIÓN REFERENTE AL PLAN DE MEJORAMIENTO INSTITUCIONAL </t>
  </si>
  <si>
    <t xml:space="preserve">QUE NO SE CONTROLEN LAS ACCIONES DE MEJORAS </t>
  </si>
  <si>
    <t xml:space="preserve">SOLICITAR POR MEDIO DE CORREO ELECTRONICO  LA CREACIÓN DE LAS TRD  VIRTUALES PARA ESTABLECER LOS REGISTROS DE LA DOCUMENTACIÓN REFERENTE AL PLAN  DE MEJORAMIENTO INSTITUCIONAL </t>
  </si>
  <si>
    <t xml:space="preserve">TRD APROBADAS E IMPLEMENTADAS </t>
  </si>
  <si>
    <t xml:space="preserve">Se realizo seguimiento y verificación al Plan de trabajo de la actualización del MECI 2014, el cual fue enviado al Jefe de la Oficina Asesora de Planeación y Sistemas el 19/07/2016 para que tomara las acciones pertinentes frente a los incumplimientos que se mantienen en dicho Plan, tambien se envio el seguimiento y verificación del Plan de trabajo de la actualización del MECI 2014 al Grupo de Trabajo de Control Interno por ordenes del Jefe de la Oficina Asesora de Planeación y Sistemas el 18/10/2016. A la fecha no presenta nuevo avance. </t>
  </si>
  <si>
    <t>Esta actividad depende de la anterior.</t>
  </si>
  <si>
    <t xml:space="preserve">la metodologia se encuentra actualizada acorde a la versión No 2. del DAFP , la misma se encuentra publicada en la intranet de la entidad. El procedimiento </t>
  </si>
  <si>
    <t>mediante acta 01 del 16 de Febrero del 2017 se realizo la revision de cada uno de los formatos del Sistema  Meci - Calidad  en la cual se determino cual de los formatos deberia ser eliminado, modificaco y actializado según normatividades.</t>
  </si>
  <si>
    <t>mediante correo electronico indirai@fondo del 27 de Marzo del 2017 se solicito al Secretario General y AL Coordinador de Servicios Administrativos establecer fecha para realizacion de Mesa de Trabajo.</t>
  </si>
  <si>
    <t xml:space="preserve">mediante correo electronico indirai@fondo del 10  y 16 de Marzo del 2017 se solicito la asesoria para la actualizacion de la ficha de caracterizacion. </t>
  </si>
  <si>
    <t>se recibio por parte de planeacion el dia 29 de Marzo del 2017 la primera asesoria sobre la actualizacion de la ficha de caracterizacion, por tal razon se encuentra en ajustes.</t>
  </si>
  <si>
    <t xml:space="preserve">en el primer trimestre del 2017 se obtuvo un avance del 60% en la digitalizacion de documentos. </t>
  </si>
  <si>
    <t>en el primer trimestre del 2017 se obtuvo un avance del 60% en la digitalizacion de documentos.</t>
  </si>
  <si>
    <t>El procedimiento APGTSOPSPT07 - MANTENIMIENTO DE SERVIDOR DE APLICACIONES Y BASE DATOS, se cuentra en revision Tecnica.</t>
  </si>
  <si>
    <t>El procedimiento UBLICACIÓN Y ACTUALIZACIÓN DE INFORMACIÓN EN MEDIOS ELECTRONICOS (PAGINA WEB, INTRANET), se cuentra en ajustes por parte del Proceso.</t>
  </si>
  <si>
    <t>el plan de contigencia se encuentra en el desarrollo de la fase de gestion del riesgo, evidencia que se encuentra en el equipo de la funcionaria Roselys Silva; es de aclarar que la identificacion de los riegos tecnologico es un tema complejo y extenso razon por la cual no se ha podido culminar con esta actividad</t>
  </si>
  <si>
    <t>Mediante Memorando OPS 20161200059443, el dia 27 de Julio de 2016 se envio Requerimiento y Competencias para la contratación del Profesional de Comunicaciones, al Secretario General, Evidencia que se encuentra en el Sistema de Gestion Documental</t>
  </si>
  <si>
    <t>se envio a la oficina asesora juridica el estudio previo para iniciar el proceso de contratacion, se realizo mesa de trabajo con la oficina juridica el 02/09/2016, en donde se solicito un asesor para dar continuidad con dicho proceso.</t>
  </si>
  <si>
    <t>el procedimiento:  APGTSOPSPT01 se encuentran en ajustes por parte del proceso, y EL FORMATO ESQUEMA DE PUBLICACION, se encuentra en espera de que se realicen todos los ajustes del procedimiento. Evidencia que se encuentra en el correo interno demaf@fondo.</t>
  </si>
  <si>
    <t>De acuerdo a lo concertado con el secretario General, se establecio un grupo de trabajo conformado por funcionarios de los Procesos de Atencion al Ciudadano y Gestion de TIC´S para revisar los temas que se deben desarrollar en conjunto, para lo cual se han desarrollado 4 sesiones de mesas de trabajo en donde se reviso un trabajo de campo en el cual se realizo un diagnostico del estado actual de la pagina web y se plantearon algunas tareas que se encuentran en ejecucion.</t>
  </si>
  <si>
    <t>No se ha realizado avance</t>
  </si>
  <si>
    <t>No se ha realizado avance en la actualización de expedientes con las nuevas TRD aprobadas</t>
  </si>
  <si>
    <t>Mediante Memorando No. SFI-220174000033423 del 04 de Abril de 2017 fue solicitado a la Oficina Asesora de Planeación y Sistemas capacitación de metodología interna de elaboración de indicadores de gestión y acompañamiento en la redefinición de indicadores del proceso Gestión de Recursos Financieros</t>
  </si>
  <si>
    <t>Esta actividad depende de la anterior</t>
  </si>
  <si>
    <t>mediante Circular SPS - 20173000000294 del 27 de Marzo del 2017 fue solicitado el envio de back up y el dia 05 de Abril fue enviado el Back up de los meses de enero, febrero y marzo del 2016 a la Oficina de TIC´S</t>
  </si>
  <si>
    <t xml:space="preserve">Mediante memorando GTH-20162100099483 del 12 de Diciembre de 2016, se presentó a la Oficina Asesora Planeación y Sistemas con copia al Coordinador del GIT- Bienes, compras y Servicios Administrativos, el proyecto de los recursos financieros  requeridos para el desarrollo de actividad del Sistema de Gestión de la Seguridad y Salud en el Trabajo planeadas para el  año 2017, con el fin de que se adelantara la gestión necesario para que en la resolución de distribución de presupuesto vigencia 2017, se contemplara o incluyeran los recursos requeridos para la adquisición de bienes o servicios para el desarrollo efectivo de las actividades del SG de SST. El día 14 de diciembre de 2016, se obtuvo respuesta mediante memorando OPS- 20161200101983, por parte del Jefe de Oficina Asesora Planeación y Sistemas, donde refirió que se analizaría en la elaboración del Plan anual de adquisiciones.
Adicionalmente se solicitó mediante memorando GTH- 20172100034463, la autorización para el inicio de la contratación para el ejecutar las actividades del programa de vigilancia epidemiológica planeadas para el año 2017; y se solicitó mediante memorando No. GTH- 20172100018803, la expedición de CDP para contratar el servicio profesional de un médico especialista en salud ocupacional para ejecutar el cronograma de actividades 2017 de los programas de vigilancia epidemiológica del FPS y para la realización de los exámenes de ingreso, periódicos y de egreso de los funcionarios.
Evidencia: 2102103 -    Memorandos enviados 2016 Tomo 3
                                       Memorando recibidos 2016
                                      Memorandos enviados 2017 Tomo 1
</t>
  </si>
  <si>
    <t>Mediante correo electrónico del dia 23/03/2017, se solicitò al responsable de la organización de los registros del proceso, verificar y garantizar la foliación del 100% de los registros de la gestión del proceso en cada vigencia; dando aplicación a lo establecido en el INSTRUCTIVO DE MANEJO DEL ARCHIVO DE GESTIÒN -  APGDOSGEIT03.
Evidencias: 2105203 - PLAN DE MANEJO DE RIESGOS</t>
  </si>
  <si>
    <t>Con el fin de garantizar que los registros de la gestiòn del proceso  Gestiòn de Talento Humano se mantengan organizados, archivados y foliados de acuerdo con lo establecido en el INSTRUCTIVO DE MANEJO DEL ARCHIVO DE GESTIÒN -  APGDOSGEIT03, y para prevenir que se materialice el riesgo: “Posible perdida  y manipulación inadecuada de los registros de la gestión del proceso, por no mantener foliados el 100% de los REGISTROS al cierre cada vigência”; Mediante correo electrónico del dìa 23/03/2017, se solicitò a los funcionarios del proceso SUMINISTRAR LOS REGISTROS PRODUCTO DE SU GESTIÓN, INMEDIATAMENTE CULMINE EL TRÁMITE RESPECTIVO;  para su organización y foliación, por parte del responsable de gestión documental del proceso.
Evidencias: 2105203 - PLAN DE MANEJO DE RIESGOS</t>
  </si>
  <si>
    <t>Mediante Circular GTH-20172100000284 de Marzo 24 del presente año, comunicada a los funcionarios de  GIT-GTH, se recordó el adecuado uso de los logos del ente certificador, para lo cual se dio a conocer nuevamente  la  Circular OPS - 20151200001874 del  23 de Diciembre de 2015 emitida por la Oficina Asesora de Planeación y Sistemas y se adjuntó a dicha Circular, presentaciòn con los lineamientos que sobre el particular tiene el Sistema Integral de Gestiòn MECI:CALIDAD del FPS.
Evidencias: 2105203 - PLAN DE MANEJO DE RIESGOS
2102103 - CIRCULARES ENVIADAS</t>
  </si>
  <si>
    <t>Aún que solo han pásado 13 días de la fecha de inicio establecida para la ejecución de esta actividad, ya se efectuó revisión y actualización del Procedimiento APGTHGTHPT02  - PLANEACION, EJECUCIÓN Y EVALUACIÓN DEL PROCESO DE INDUCCIÓN DE PERSONAL, para incluir el punto de control que garantice la existencia y entrega del acta de inducción específica y adicionalmente se incluyó la actualización en otros aspectos necesarios de actualizar, está para enviar a Oficina Asesora de Planeación y Sistemas para revisión técnica. 
Evidencias TRD 210-5203 DOCUMENTACIÓN DEL SISTEMA INTEGRAL DE GESTIÓN.</t>
  </si>
  <si>
    <t xml:space="preserve">PARA ESTE TRIMESTRE, EN EL CASO DE LAS DIVISIONES SE LES ENVIO UN CORREO AL COORDINADOR DE LOS SERVICIOS ASISTENCIALES DE SALUD PARA REUNIRNOS SOBRE LAS TRD DE LAS DIVISIONES FUERA DE BOGOTA, EVIDENCIA CONSIGNADA EN EL EQUIPO DE COMPUTO DEL PROFESIONAL DE GESTION DOCUMENTAL </t>
  </si>
  <si>
    <t xml:space="preserve">EL PROCESO DE ATENCION AL CIUDADANO SE ENCUENTRA DISEÑANDO EL CRONOGRAMA DE CUMPLIMIENTO DE TODAS LAS ACTIVIDADES DEL PROCESO, EVIDENCIA CONSIGNADA EN EL EQUIPO DE COMPUTO DE LA ASESORA DE ATENCION AL CIUDADANO </t>
  </si>
  <si>
    <t>EL PROCESO DE ATENCION AL CIUDADANO REALIZARÁ UNA MESA DE TRABAJO CON EL COORDINADOR DE G.I.T DE PRESTACION DE SERVICIOS DE SALUD PARA CONCERTAR EL TEMA DE LAS RESPUESTAS DE LAS PQRSD</t>
  </si>
  <si>
    <t xml:space="preserve">EL PROCESO DE ATENCION AL CIUDADANO SE ENCUENTRA MODIFICANDO LA GUIA DE PROTOCOLOS DE ATENCION AL CIUDADANO, EVIDENCIA CONSIGNADA EN EL EQUIPO DE COMPUTO  DE LA PROFESIONAL DE ATENCION AL CIUDADANO </t>
  </si>
  <si>
    <t xml:space="preserve">ESTA ACTIVIDAD DEPENDE DE LA ANTERIOR </t>
  </si>
  <si>
    <t xml:space="preserve">EL PROCESO DE ATENCION AL CIUDADANO REALIZO UNA SOCIALIZACION CON EL GRUPO SOBRE LA METODOLOGIA  DE PRODUCTOS NO CONFORMES, EVIDENCIA CONSIGNADA EN LA CARPETA 220-5202 SOCIALIZACION 2017, CON ACTA N° 18 </t>
  </si>
  <si>
    <t>Actualmente se cuenta con el avaluo tecnico y acta de baja de los bienes, para su respectiva comercializacion ya que falta el precio Minimo de venta que se ha solicitado 2 ocasionesa la subdirección financiera mediante memorandos  Dr. Jaime Escobar 20162300040043 mayo 12/16, Dra Fanny Vaca 20162300061023 de  29 de julio de 2016 no hemos obtenido respuesta alguna</t>
  </si>
  <si>
    <t>Actualmente el proceso esta actualizando los indicadores del proceso porque esta realizando cambios en la caracterización del proceso</t>
  </si>
  <si>
    <t xml:space="preserve">No se ha iniciado la ejecucion de la acción por cuanto no se cuenta con el presupuesto reuqerido para efectuar la compra. </t>
  </si>
  <si>
    <t>Se modifico el procedimiento Elaboración y Ejecución de Caja menor revisión tecnica; el 04 de noviembre fue devuelto por la funcionaria Yeris para ajustes los cuales no se han realizado y con memorando Gad 20162300080873 se solicito a la Oficina de Control Interno  Focalizar el hallazo en solo en el procedimiento en mención porque el procedimiento de reembolso y cierre de caja menor no mitiga la causa del hallazgoP</t>
  </si>
  <si>
    <t>No se ha iniciado la ejecucion de la acción una vez se realice el reporte de los indicadores se realizará los registros de los indicadores del proceso en el link de la intranet de la entidad establecido para tal fin</t>
  </si>
  <si>
    <t xml:space="preserve">Al primer trimestre de 2017 el proceso Bienes Transferidos, actualizo los siguientes procedimientos:
1. Avaluó Técnico de bienes muebles código, se solicitó  modificación y se envió a la oficina  de planeación y sistemas para revisión  técnica en marzo 31 de 2017 para revisión técnica. Avance 20%
2. Aprovechamiento de Bienes Muebles código APGBTGADPT02, se solicitó  modificación y se envió a la oficina  de planeación y sistemas para revisión  técnica en marzo 31 de 2017 para revisión técnica. Avance 20%
</t>
  </si>
  <si>
    <t xml:space="preserve">Al primer trimestre de 2017 el proceso Bienes Transferidos, actualizo los siguientes procedimientos: 1. Arrendamiento de inmuebles negociación y legalización código APGBTGADPT08, fue aprobado con Resolución 0487 - 18/03/2016. Avance 100%
2. Titulación de predios transferidos código APGBTGADPT09 este procedimiento fue radicado el 31 de marzo de 2017 a la Oficina de Planeación y Sistemas  para sea llevado al comité de calidad para su aprobación. Avance 70%
3.  Avaluó técnico de bienes inmuebles APGBTGADPT10 aprobado con Resolución 1663 de sep 13 de 2016. Avance 100%
4. Negociación y legalización venta de bienes inmuebles APGBTGADPT11 se solicitó  modificación y se envió a la oficina  de planeación y sistemas para revisión  técnica en marzo 31 de 2017 para revisión técnica. Avance 20%
5. Con respecto al procedimiento COMODATOS BIENES INMUEBLES  APGBTGADPT12 fueunido y aprobado en el procedimiento  Comodato de bienes muebles PGBTGADPT04, se aprobó con Resolución 1093 - 26/06/2015 avance el 100%
 </t>
  </si>
  <si>
    <t xml:space="preserve">Al primer trimestre de 2017 el proceso Bienes Transferidos, actualizo los siguientes procedimientos: 
1.  Des englobe de bienes inmuebles código APGBTGADPT13 se solicitó  modificación y se envió a la oficina  de planeación y sistemas para revisión  técnica en marzo 31 de 2017 para revisión técnica. Avance 20%
2.  Escrituración y venta de Inmuebles código APGBTGADPT14 se solicitó  modificación y se envió a la oficina  de planeación y sistemas para revisión  técnica en marzo 31 de 2017 para revisión técnica. Avance 20%
3. Seguimientos de contratos de arrendamiento Código  APGBTGADPT15, se solicitó  modificación y se envió a la oficina  de planeación y sistemas para revisión  técnica en marzo 31 de 2017 para revisión técnica. Avance 20%
4. Atención de demanda de Bienes Inmuebles código  APGBTGADPT16, no se ha iniciado los cambios Avance 0%
5. Requerimiento a Invasores código  APGBTGADPT17, no se ha iniciado los cambios Avance 0%
6. Cobro coactivo por impuestos de inmuebles código  APGBTGADPT18 no se ha iniciado los cambios. Avance 0%
</t>
  </si>
  <si>
    <t>El proceso Gestión  Bienes Transferidos  esta actualmente  organizando EL ARCHIVO DE GESTION DEL PROCESO DE ACUERDO A LA TRD ASIGNADA solo falta un archivador de los 10 archivadores</t>
  </si>
  <si>
    <t>Actualmente se esta actualizando los procedimientos del proceso de Bienes Transferidos</t>
  </si>
  <si>
    <t>actualmente el proceso tiene un borrador de los indicadores y se esta cambiando la caracterización del proceso para que los indicadores tengan relacion con la caracterizacion</t>
  </si>
  <si>
    <t>De los procedimientos que tiene el proceso para  actualizar  va en un 46 % de avance</t>
  </si>
  <si>
    <t xml:space="preserve">A la fecha se avanzo en lo siguiente con respecto a la documentación referente al Plan Estratégico: Anexo No 1 Mapa Estratégico, Anexo 2  Mapa Estratégico Tactico, Anexo No 3 Mapa estratégico Anexo No 4 Matriz de Indicadores Estratégicos y por proceso. Se radicara en el próximo trimestre en la Oficina Asesora de Planeación y Sistemas el documenrto para realizarle revisión técnica </t>
  </si>
  <si>
    <t>Se radico en la Oficina Asesora de Planeación y Sistemas el Manual de Caildad junto con sus anexos, en el cual se elimino de las exclusiones el numeral 7.6 , se agrego en la reseña histórica, el Decreto 553 de 2015, el 28 de frebrero de 2016. el mismo fue devuelto el 03 de abril para realizarle los ajueste pertinetes.</t>
  </si>
  <si>
    <t xml:space="preserve">Se realizo el proyecto de procedimiento DISTRIBUCIUÓN DEL PLAN ANUAL DE CAJA RECURSOS NACIÓN, el cual sera remitido a la Subdirección Financiera para articularlo con los procedimientos de esa area. Evidencia que se puede verificar en el equipo Lilianag.
         </t>
  </si>
  <si>
    <t>Se radico en la Oficina Asesora de Planeación y Sistemas la Ficha de Caracterización del Proceso Direccionamiento Estratégico el 17 de marzo del presente año, esta en el orden del día del próximo comité</t>
  </si>
  <si>
    <t>No aplica al periodo a evaluar</t>
  </si>
  <si>
    <t xml:space="preserve">MAURICIO </t>
  </si>
  <si>
    <t xml:space="preserve">No se cuenta con el presupuesto necesario en caja menor para la contratación de la UPS de  8 KVA </t>
  </si>
  <si>
    <t>SI</t>
  </si>
  <si>
    <t>No se ah podido realizar reunion con el reponsable del proceso para llevar a  cabo dicha actividad.</t>
  </si>
  <si>
    <t>T</t>
  </si>
  <si>
    <t>El dia 07/04/2016 se realizo solicitud de  eliminacion del decreto 943 por el cual se actualiza el MECI, informacion que se puede evidenciar mediante correo electronico del funcionario encargado.</t>
  </si>
  <si>
    <t>Ya se inicio con la revision y propuestas de los indicadores del proceso de medicion y mejora se cuentan con borradores.</t>
  </si>
  <si>
    <t>La guia de Administracion del Riesgo esta en revision por parte del Jefe de la Oficina Asesora de Planeacion y Sistemas.</t>
  </si>
  <si>
    <t>A LA FECHA DEL SEGUIMIENTO SE EVIDENCIA LA ACTUALIZACION DE LA GUIA DE PROTOCOLOS DE ATENCION AL CIUDADANO, EL CUAL SERA PRESENTADO A REVISION TECNICA A OPS.</t>
  </si>
  <si>
    <t>NO</t>
  </si>
  <si>
    <t xml:space="preserve">LINA ALEJANDRA MORALES </t>
  </si>
  <si>
    <t>A LA FECHA DEL SEGUIMIENTO NO SE EVIDENCIA SOLICITUD DE REALIZACION DE MESA DE TRABAJO.</t>
  </si>
  <si>
    <t>A LA FECHA DEL SEGUIMIENTO EL PROCESO SE ENCUENTRA REALIZANDO EL PLAN OPERATIVO DEL PROCESO, CON EL FIN DE MONITOREAR CONSTANTEMENTE LAS ACTIVIDADES DEL PROCESO.</t>
  </si>
  <si>
    <t>EL CUMPLIMIENTO DE ESTA ACCION DEPENDE DE LA ANTERIOR.</t>
  </si>
  <si>
    <t>SE EVIDENCIA EL ACTA No. 18 MEDIANTE LA CUAL SE DA CAPACITACION A LOS FUNCIONARIOS DEL PROCESO SOBRE LA METODOLOGIA DE PNC; SIN EMBARGO A LA FECHA EL PROCESO NO TIENE PNC IDENTIFICADOS AL PROCESO.</t>
  </si>
  <si>
    <t>C</t>
  </si>
  <si>
    <t>SI, SE ESTABLECE EFICIACIA DE LA ACCION TENIENDO EN CUENTA QUE LOS FUNCIONARIOS TIENE CONOCIMIENTO DE LA METODOLOGIA.</t>
  </si>
  <si>
    <t>EL PROCESO DE GESTION DOCUMENTAL REALIZO UNA SOCIALIZACION SOBRE EL FORMATO CORRECTO DE REPARTO DE CORRESPONDENCIA QUE SE DEBE UTILIZAR AL MOMENTO DE REALIZAR LOS CORTES DE LOS DOCUMENTOS RADICADOS POR ATENCION AL CIUDADANO, EVIDENCIA CONSIGNADA EN LA CARPETA 220-5202 SOCIALIZACION 2017, CON ACTA N° 11</t>
  </si>
  <si>
    <t>NO CONFORMIDAD POTENCIAL SIN DOCUMENTAR.</t>
  </si>
  <si>
    <t>LINA ALEJANDRA MORALES</t>
  </si>
  <si>
    <t xml:space="preserve">SE EVIDENCIA REITERADO INCUMPLIMIENTO DE LA ACCION LA CUAL SE ENCUENTA SIN CUMPLIMIENTO </t>
  </si>
  <si>
    <t xml:space="preserve">A LA FECHA SE AVANZO EN LO SIGUIENTE CON RESPECTO A LA DOCUMENTACIÓN REFERENTE AL PLAN ESTRATÉGICO: ANEXO NO 1 MAPA ESTRATÉGICO, ANEXO 2  MAPA ESTRATÉGICO TACTICO, ANEXO NO 3 MAPA ESTRATÉGICO ANEXO NO 4 MATRIZ DE INDICADORES ESTRATÉGICOS Y POR PROCESO. </t>
  </si>
  <si>
    <t xml:space="preserve">EN CUMPLIMIENTO DEL DECRETO 943 DE 2014 LA OFICINA DE CONTROL INTERNO INVITO A LA OFICINA ASESORA DE PLANEACION Y SISTEMAS A MESA DE TRABAJO PARA LOGRAR LA VERIFICACION DEL CUMPLIMIENTO DE LOS ELEMENTOS DEL MECI 2014, DE DICHA MESA DE TRABAJO SE ELABORO UN PLAN DE TRABAJO EL CUAL OPS REALIZO SEGUIMIENTO EL 19/07/2016 NO PRESENTANDO UN AVANCE SIGNIFICATIVO EN EL CUMPLIMIENTO DE LAS ACTIVIDADES; A LA FECHA DEL SEGUIMIENTO NO SE EVIDENCIA ACCION POR PARTE DE OPS PARA LOGRAR EL CUMPLIMIENTO DE DICHO PLAN DE TRABAJO.   </t>
  </si>
  <si>
    <t>A LA FECHA DEL SEGUIMIENTO NO SE EVIDENCIA ACCION QUE CONLLEVE A LA SOCIALIZACION A LOS FUNCIONARIOS Y CONTRATISTAS DEL FPS SOBRE LOS CAMBIOS GENERADOS EN EL MECI 2014.</t>
  </si>
  <si>
    <t>A LA FECHA DEL SEGUIMIENTO EL MANUAL DE CALIDAD Y SUS ANEXOS SE ENCUENTRA EN AJUSTES DESPUES DE LA REVISION TECNICA.</t>
  </si>
  <si>
    <t>A LA FECHA DEL SEGUIMIENTO NO SE EVIDENCIA LA ACTUALIZACION DE LA METODOLOGIA DEL PLAN ANTICORRUPCION Y DE ATENCION AL CIUDADANO.</t>
  </si>
  <si>
    <t>ESTA ACCION NO PRESENTA AVANCE EN EL PERIODO INFORMADO.</t>
  </si>
  <si>
    <t>DURANTE EL TRIMESTRE INFORMADO EL PROCESO PRESENTA UN AVANCE EN LA ELABORACION DEL PROCEDIMIENTO DISTRIBUCIUÓN DEL PLAN ANUAL DE CAJA RECURSOS NACIÓN, EL CUAL SE ENCUENTRA PENDIENTE DE ENVIO A TRAZABILIDAD A RECURSOS FINANCIEROS.</t>
  </si>
  <si>
    <t>EL PASADO 10/04/2017 EN COMITÉ COORDINADOR DEL SISTEMA DE CONTROL INTERNO Y CALIDAD FUE APROBADA LA ACTUALIZACION DE LA FICHA DE CARACTERIZACION DEL PROCESO, SIN EMBARGO A LA FECHA DEL SEGUIMIENTO NO HA SIDO EMITIDO EL ACTO ADMINISTRATIVO DE APROBACION PARA SU RESPECTIVA PUBLICACION.</t>
  </si>
  <si>
    <t>A LA FECHA DEL SEGUIMIENTO SE PRESENTAN CAMBIOS EN LA TRD DE OPS SIN AUTORIZACION DEL COMITÉ TECNICO DE DESARROLLO ADMINISTRATIVO Y A LA FECHA NO SE PRESENTA JUSTIFICACION.</t>
  </si>
  <si>
    <t>ESTA NO CONFORMIDAD SE ENCUENTRA SIN DOCUMENTAR.</t>
  </si>
  <si>
    <t>A LA FECHA DEL SEGUIMIENTO NO SE LOGRA EL CUMPLIMIENTO DE LA INSTACION DE LA UPS DE 8KVA PORQUE LA ENTIDAD NO TIENE CAJA MENOR, PERO NO SE EVIDENCIA ACCION PARA LA CONTRATACION DE DICHA INSTALACION.</t>
  </si>
  <si>
    <t>EL PLAN DE CONTINGENCIA DEL FPS SE ENCUENTRA EN ELABORACION EN LA FASE DE GESTION DEL RIESGO</t>
  </si>
  <si>
    <t>SE EVIDENCIA CUMPLIMIENTO DE LA ACCION PERO LA MISMA NO ES EFICAZ PARA MITIGAR EL RIESGO, A LA FECHA NO SE CUENTA CON EL PERSONAL REQUERIDO PARA LAS COMUNICACIONES DEL FPS. SE REQUIERE REDEFINIR LA ACCION CON ACTIVIDADES QUE CONLLEVEN A MITIGAR EL RIESGO.</t>
  </si>
  <si>
    <t>EN EL PERIDO INFORMADO ESTA ACCION NO PRESENTA AVANCE, SE REQUIERE GESTIONAR PARA LOGRAR LA ACTUALIZACION DEL SOFTWARE DE SEGURIDAD.</t>
  </si>
  <si>
    <t>DE ACUERDO A LO CONCERTADO CON EL SECRETARIO GENERAL, SE ESTABLECIO UN GRUPO DE TRABAJO CONFORMADO POR FUNCIONARIOS DE LOS PROCESOS DE ATENCION AL CIUDADANO Y GESTION DE TIC´S PARA REVISAR LOS TEMAS QUE SE DEBEN DESARROLLAR EN CONJUNTO, PARA LO CUAL SE HAN DESARROLLADO 4 SESIONES DE MESAS DE TRABAJO EN DONDE SE REVISO UN TRABAJO DE CAMPO EN EL CUAL SE REALIZO UN DIAGNOSTICO DEL ESTADO ACTUAL DE LA PAGINA WEB Y SE PLANTEARON ALGUNAS TAREAS QUE SE ENCUENTRAN EN EJECUCION.</t>
  </si>
  <si>
    <t>A LA FECHA DEL SEGUIMIENTO LOS INDICADORES SE ENCUENTRAN EN REVISION DEL JEFE DE OFICINA OPS.</t>
  </si>
  <si>
    <t>SE EVIDENCIA EN LA PUBLICACION DEL NORMOGRAMA EL RETIRO DEL DECRETO 943 DE 2014 Y LA PUBLICACION DEL DECRETO 1083.</t>
  </si>
  <si>
    <t>SE DA POR TERMINADA LA ACCION TENIENDO EN CUENTA QUE LA ENTIDAD SOLICITO EL RETIRO DE LOS LOGOS DEL ENTE CERTIFICADOR TODA VEZ QUE EL CERTIFICADO PERDIO VIGENCIA EL PASADO 05/04/2017.</t>
  </si>
  <si>
    <t xml:space="preserve">LINA ALEJADRA MORALES </t>
  </si>
  <si>
    <r>
      <t xml:space="preserve">SE EVIDENCIA EL CORREO ELECTRONICO DEL PASADO 23/03/2017; SIN EMBARGO LAS CARPETAS UTILIZADAS EN EL MES DE ABRIL PARA LA REALIZACION DE LA AUDITORIA AL HACER DEL PROCESO NO CUENTAN CON LA RESPECTIVA FOLIACION.  </t>
    </r>
    <r>
      <rPr>
        <b/>
        <sz val="10"/>
        <rFont val="Arial Narrow"/>
        <family val="2"/>
      </rPr>
      <t>REQUERIMOS REDEFINIR LA ACCION PARA LOGRAR LA EFICACIA.</t>
    </r>
  </si>
  <si>
    <t>A LA FECHA DEL SEGUIMIENTO EL PROCEDIMIENTO APGTHGTHPT02  - PLANEACION, EJECUCIÓN Y EVALUACIÓN DEL PROCESO DE INDUCCIÓN DE PERSONAL SE ENCUENTRA EN REVISION POR PARTE DEL COORDINADOR DEL PROCESO PARA SER ENVIADO A REVISION TECNICA.</t>
  </si>
  <si>
    <t>A LA FECHA DEL SEGUIMIENTO NO SE HA REALIZADO LA ACTUALIZACION DE LAS TRD EN EL APLICATIVO ORFEO</t>
  </si>
  <si>
    <t>SE EVIDENCIA LA SOCIALIZACION DEL FORMATO CORRECTO PARA EL REPARTO DE LA CORRESPONDENCIA SIN EMBARGO PARA ESTABLECER LA EFICACIA SE ESPERA EL PROXIMO SEGUIMIENTO CON EL FIN DE VERIFICAR SU APLICATIVIDAD.</t>
  </si>
  <si>
    <t>A LA FECHA DEL SEGUIMIENTO NO SE EVIDENCIA LA REALIZACION DE LA MESA DE TRABAJO TODA VEZ LA MISMA FUE SOLICITADA DE REALIZAR A FINALES DE TRIMESTRE INFORMADO.</t>
  </si>
  <si>
    <t>A LA FECHA DEL SEGUIMIENTO LA FICHA DE CARACTERIZACION SE ENCUENTRA EN AJUSTES PARA PRESENTAR A REVISION AL DUEÑO DEL PROCESO.</t>
  </si>
  <si>
    <t>SE EVIDENCIA QUE OPS REALIZO ASESORIA AL PROCESO DE SALUD EN EL TEMA DE FICHAS DE CARACTERIZACION.</t>
  </si>
  <si>
    <t>A LA FECHA DEL SEGUIMIENTO SE PUEDE EVIDENCIAR QUE LA OFICINA DE CARTAGENA NO REALIZO COPIAS DE SEGURIDAD EN EL PRIMER TRIMESTRE DE 2017.</t>
  </si>
  <si>
    <t>SE REALIZO LA MESA DE TRABAJO Y SE DEFINIERON LOS DOCUMENTOS DEL SISTEMA A ACTUALIZAR SIN EMBARGO A LA FECHA NO SE HA DADO CUMPLIMIENTO A DICHAS ACTUALIZACIONES.</t>
  </si>
  <si>
    <t>SE EVIDENCIA QUE VENCIDO EL TRIMESTRE FUE QUE SE SOLICITO LA CAPACITACION EN TEMAS DE INDICADORES A OPS POR LO ANTERIOR SE ESPERA AL CUMPLIMIENTO DE ESTA ACTIVIDAD DURANTE EL II TRIMESTRE DE 2017,</t>
  </si>
  <si>
    <t>SE ESPERA EL CUMPLIMIENTO DE LA ACCION EN EL PERIODO ANTERIOR.</t>
  </si>
  <si>
    <t>A LA FECHA DEL SEGUIMIENTO EL PROCESO SE ENCUENTRA REALIZANDO AJUSTES A LA FICHA DE CARACTERIZACION PARA ACTUALIZAR LOS INDICADORES.</t>
  </si>
  <si>
    <t xml:space="preserve">AL PRIMER TRIMESTRE DE 2017 EL PROCESO BIENES TRANSFERIDOS, ACTUALIZO LOS SIGUIENTES PROCEDIMIENTOS:
1. AVALUÓ TÉCNICO DE BIENES MUEBLES CÓDIGO, SE SOLICITÓ MODIFICACIÓN Y SE ENVIÓ A LA OFICINA  DE PLANEACIÓN Y SISTEMAS PARA REVISIÓN  TÉCNICA EN MARZO 31 DE 2017 PARA REVISIÓN TÉCNICA. AVANCE 20%
2. APROVECHAMIENTO DE BIENES MUEBLES CÓDIGO APGBTGADPT02, SE SOLICITÓ MODIFICACIÓN Y SE ENVIÓ A LA OFICINA  DE PLANEACIÓN Y SISTEMAS PARA REVISIÓN  TÉCNICA EN MARZO 31 DE 2017 PARA REVISIÓN TÉCNICA. AVANCE 20%
</t>
  </si>
  <si>
    <t xml:space="preserve">Al primer trimestre de 2017 el proceso Bienes Transferidos, actualizo los siguientes procedimientos: 
1. Venta de bienes muebles código APGBTGADPT03,   se solicitó  modificación y se envió a la oficina  de planeación y sistemas para revisión  técnica en marzo 31 de 2017 para revisión técnica. Avance 20%
2. Comodato de bienes muebles PGBTGADPT04, se aprobó con Resolución 1093 - 26/06/2015 avance el 100%
3. Procedimiento Tramite de Pago de Impuesto Predial y Valorización código APGBTGADPT05 fecha de envió a transversalidad   . Avance 40%
4.  Perdida hurto de bienes muebles código APGBTGADPT06  este procedimiento fue radicado el 31 de marzo de 2017 a la Oficina de Planeación y Sistemas  para sea llevado al comité de calidad para su aprobación. Avance 70%
5. Baja de bienes muebles por obsolescencia inservibles fue aprobado con Resolución 1897 - 10/11/2015 y se pasó al proceso Gestión Servicios Administrativos. Avance el 100%
</t>
  </si>
  <si>
    <t xml:space="preserve">AL PRIMER TRIMESTRE DE 2017 EL PROCESO BIENES TRANSFERIDOS, ACTUALIZO LOS SIGUIENTES PROCEDIMIENTOS: 
1. VENTA DE BIENES MUEBLES CÓDIGO APGBTGADPT03,   SE SOLICITÓ MODIFICACIÓN Y SE ENVIÓ A LA OFICINA DE PLANEACIÓN Y SISTEMAS PARA REVISIÓN TÉCNICA EN MARZO 31 DE 2017 PARA REVISIÓN TÉCNICA. AVANCE 20%
2. COMODATO DE BIENES MUEBLES PGBTGADPT04, SE APROBÓ CON RESOLUCIÓN 1093 - 26/06/2015 AVANCE EL 100%
3. PROCEDIMIENTO TRAMITE DE PAGO DE IMPUESTO PREDIAL Y VALORIZACIÓN CÓDIGO APGBTGADPT05 FECHA DE ENVIÓ A TRANSVERSALIDAD   . AVANCE 40%
4.  PERDIDA HURTO DE BIENES MUEBLES CÓDIGO APGBTGADPT06 ESTE PROCEDIMIENTO FUE RADICADO EL 31 DE MARZO DE 2017 A LA OFICINA DE PLANEACIÓN Y SISTEMAS PARA SEA LLEVADO AL COMITÉ DE CALIDAD PARA SU APROBACIÓN. AVANCE 70%
5. BAJA DE BIENES MUEBLES POR OBSOLESCENCIA INSERVIBLES FUE APROBADO CON RESOLUCIÓN 1897 - 10/11/2015 Y SE PASÓ AL PROCESO GESTIÓN SERVICIOS ADMINISTRATIVOS. AVANCE EL 100%
</t>
  </si>
  <si>
    <t xml:space="preserve">AL PRIMER TRIMESTRE DE 2017 EL PROCESO BIENES TRANSFERIDOS, ACTUALIZO LOS SIGUIENTES PROCEDIMIENTOS:
 1. ARRENDAMIENTO DE INMUEBLES NEGOCIACIÓN Y LEGALIZACIÓN CÓDIGO APGBTGADPT08, FUE APROBADO CON RESOLUCIÓN 0487 - 18/03/2016. AVANCE 100%
2. TITULACIÓN DE PREDIOS TRANSFERIDOS CÓDIGO APGBTGADPT09 ESTE PROCEDIMIENTO FUE RADICADO EL 31 DE MARZO DE 2017 A LA OFICINA DE PLANEACIÓN Y SISTEMAS PARA SEA LLEVADO AL COMITÉ DE CALIDAD PARA SU APROBACIÓN. AVANCE 70%
3.  AVALUÓ TÉCNICO DE BIENES INMUEBLES APGBTGADPT10 APROBADO CON RESOLUCIÓN 1663 DE SEP 13 DE 2016. AVANCE 100%
4. NEGOCIACIÓN Y LEGALIZACIÓN VENTA DE BIENES INMUEBLES APGBTGADPT11 SE SOLICITÓ MODIFICACIÓN Y SE ENVIÓ A LA OFICINA DE PLANEACIÓN Y SISTEMAS PARA REVISIÓN TÉCNICA EN MARZO 31 DE 2017 PARA REVISIÓN TÉCNICA. AVANCE 20%
5. CON RESPECTO AL PROCEDIMIENTO COMODATOS BIENES INMUEBLES APGBTGADPT12 FUE UNIDO Y APROBADO EN EL PROCEDIMIENTO  COMODATO DE BIENES MUEBLES PGBTGADPT04, SE APROBÓ CON RESOLUCIÓN 1093 - 26/06/2015 AVANCE EL 100%
</t>
  </si>
  <si>
    <t xml:space="preserve">AL PRIMER TRIMESTRE DE 2017 EL PROCESO BIENES TRANSFERIDOS, ACTUALIZO LOS SIGUIENTES PROCEDIMIENTOS: 
1.  DES ENGLOBE DE BIENES INMUEBLES CÓDIGO APGBTGADPT13 SE SOLICITÓ MODIFICACIÓN Y SE ENVIÓ A LA OFICINA DE PLANEACIÓN Y SISTEMAS PARA REVISIÓN TÉCNICA EN MARZO 31 DE 2017 PARA REVISIÓN TÉCNICA. AVANCE 20%
2.  ESCRITURACIÓN Y VENTA DE INMUEBLES CÓDIGO APGBTGADPT14 SE SOLICITÓ  MODIFICACIÓN Y SE ENVIÓ A LA OFICINA  DE PLANEACIÓN Y SISTEMAS PARA REVISIÓN  TÉCNICA EN MARZO 31 DE 2017 PARA REVISIÓN TÉCNICA. AVANCE 20%
3. SEGUIMIENTOS DE CONTRATOS DE ARRENDAMIENTO CÓDIGO APGBTGADPT15, SE SOLICITÓ  MODIFICACIÓN Y SE ENVIÓ A LA OFICINA  DE PLANEACIÓN Y SISTEMAS PARA REVISIÓN  TÉCNICA EN MARZO 31 DE 2017 PARA REVISIÓN TÉCNICA. AVANCE 20%
4. ATENCIÓN DE DEMANDA DE BIENES INMUEBLES CÓDIGO APGBTGADPT16, NO SE HA INICIADO LOS CAMBIOS AVANCE 0%
5. REQUERIMIENTO A INVASORES CÓDIGO APGBTGADPT17, NO SE HA INICIADO LOS CAMBIOS AVANCE 0%
6. COBRO COACTIVO POR IMPUESTOS DE INMUEBLES CÓDIGO APGBTGADPT18 NO SE HA INICIADO LOS CAMBIOS. AVANCE 0%
</t>
  </si>
  <si>
    <t>A LA FECHA DEL SEGUIMIENTO EL PROCESO PRESENTA UN AVANCE EN LA ORGANIZACIÓN DE LA GESTION DOCUMENTAL, SE ESPERA CON CORTE AL PRIMER SEMESTRE DE 2017 LA CULMINACION.</t>
  </si>
  <si>
    <t>LOS PRODECIMIENTOS SE ENCUENTRAN EN ACTUALIZACION, LOS CUALES DURANTE EL PRIMER TRIMESTRE NO PRESENTA UN AVANCE SIGNIFICATIVO.</t>
  </si>
  <si>
    <t>ESTA ACTIVIDAD SE ENCUENTRA PENDIENTE HASTA LOGRAR LA ACTUALIZACION DE LA FICHA DE CARACTERIZACION DEL PROCESO.</t>
  </si>
  <si>
    <t>A LA FECHA DEL SEGUIMIENTO SE REQUIERE SE TOMEN ACCIONES CONTUNDENTES PARA LOGRAR EL CUMPLIMIENTO DE LA ACCION.</t>
  </si>
  <si>
    <t>NO SE PUEDE ESTABLECER EFICACIA DE LA ACCION TODA VEZ QUE A LA FECHA NO SE HA DADO INICIO A LA EJECUCION DEL PROGRAMA DE SEGURIDAD Y SALUD EN EL TRABAJO CORRESPONDIENTE A LA VIGENCIA 2017</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</si>
</sst>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yy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d&quot; de &quot;mmmm&quot; de &quot;yyyy"/>
    <numFmt numFmtId="192" formatCode="0.000"/>
    <numFmt numFmtId="193" formatCode="0.0"/>
    <numFmt numFmtId="194" formatCode="mmm\-yyyy"/>
    <numFmt numFmtId="195" formatCode="0.00_);\(0.00\)"/>
    <numFmt numFmtId="196" formatCode="0_);\(0\)"/>
    <numFmt numFmtId="197" formatCode="0.0_);\(0.0\)"/>
    <numFmt numFmtId="198" formatCode="[$-C0A]dddd\,\ d&quot; de &quot;mmmm&quot; de &quot;yyyy"/>
    <numFmt numFmtId="199" formatCode="#,##0.0_);\(#,##0.0\)"/>
    <numFmt numFmtId="200" formatCode="0.000_);\(0.000\)"/>
  </numFmts>
  <fonts count="74">
    <font>
      <sz val="10"/>
      <name val="Arial"/>
      <family val="2"/>
    </font>
    <font>
      <sz val="11"/>
      <color indexed="8"/>
      <name val="Calibri"/>
      <family val="2"/>
    </font>
    <font>
      <b/>
      <sz val="10"/>
      <name val="Arial Narrow"/>
      <family val="2"/>
    </font>
    <font>
      <b/>
      <i/>
      <sz val="10"/>
      <name val="Arial"/>
      <family val="2"/>
    </font>
    <font>
      <b/>
      <sz val="10"/>
      <name val="Arial"/>
      <family val="2"/>
    </font>
    <font>
      <sz val="10"/>
      <name val="Arial Narrow"/>
      <family val="2"/>
    </font>
    <font>
      <b/>
      <sz val="10"/>
      <color indexed="23"/>
      <name val="Arial Narrow"/>
      <family val="2"/>
    </font>
    <font>
      <b/>
      <sz val="6"/>
      <name val="Arial Narrow"/>
      <family val="2"/>
    </font>
    <font>
      <b/>
      <sz val="8"/>
      <name val="Arial Narrow"/>
      <family val="2"/>
    </font>
    <font>
      <sz val="10"/>
      <color indexed="8"/>
      <name val="Arial Narrow"/>
      <family val="2"/>
    </font>
    <font>
      <sz val="9"/>
      <name val="Arial Narrow"/>
      <family val="2"/>
    </font>
    <font>
      <sz val="9"/>
      <name val="Tahoma"/>
      <family val="2"/>
    </font>
    <font>
      <b/>
      <sz val="9"/>
      <name val="Tahoma"/>
      <family val="2"/>
    </font>
    <font>
      <sz val="11"/>
      <name val="Calibri"/>
      <family val="2"/>
    </font>
    <font>
      <sz val="11"/>
      <name val="Arial Narrow"/>
      <family val="2"/>
    </font>
    <font>
      <sz val="12"/>
      <name val="Arial Narrow"/>
      <family val="2"/>
    </font>
    <font>
      <sz val="14"/>
      <name val="Arial Narrow"/>
      <family val="2"/>
    </font>
    <font>
      <sz val="16"/>
      <name val="Arial Narrow"/>
      <family val="2"/>
    </font>
    <font>
      <b/>
      <sz val="14"/>
      <name val="Arial Narrow"/>
      <family val="2"/>
    </font>
    <font>
      <b/>
      <sz val="11"/>
      <name val="Arial Narrow"/>
      <family val="2"/>
    </font>
    <font>
      <b/>
      <i/>
      <sz val="10"/>
      <name val="Arial Narrow"/>
      <family val="2"/>
    </font>
    <font>
      <sz val="8"/>
      <name val="Arial Narrow"/>
      <family val="2"/>
    </font>
    <font>
      <b/>
      <sz val="9"/>
      <name val="Arial Narrow"/>
      <family val="2"/>
    </font>
    <font>
      <i/>
      <sz val="10"/>
      <name val="Arial"/>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i/>
      <sz val="10"/>
      <color indexed="36"/>
      <name val="Arial"/>
      <family val="2"/>
    </font>
    <font>
      <sz val="10"/>
      <color indexed="10"/>
      <name val="Arial"/>
      <family val="2"/>
    </font>
    <font>
      <i/>
      <sz val="10"/>
      <color indexed="10"/>
      <name val="Arial"/>
      <family val="2"/>
    </font>
    <font>
      <sz val="11"/>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0"/>
      <color theme="0" tint="-0.4999699890613556"/>
      <name val="Arial Narrow"/>
      <family val="2"/>
    </font>
    <font>
      <i/>
      <sz val="10"/>
      <color rgb="FF7030A0"/>
      <name val="Arial"/>
      <family val="2"/>
    </font>
    <font>
      <sz val="10"/>
      <color theme="1"/>
      <name val="Arial Narrow"/>
      <family val="2"/>
    </font>
    <font>
      <sz val="10"/>
      <color rgb="FFFF0000"/>
      <name val="Arial"/>
      <family val="2"/>
    </font>
    <font>
      <i/>
      <sz val="10"/>
      <color rgb="FFFF0000"/>
      <name val="Arial"/>
      <family val="2"/>
    </font>
    <font>
      <b/>
      <sz val="10"/>
      <color theme="1" tint="0.49998000264167786"/>
      <name val="Arial Narrow"/>
      <family val="2"/>
    </font>
    <font>
      <sz val="11"/>
      <color theme="1"/>
      <name val="Arial Narrow"/>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4999699890613556"/>
      </left>
      <right style="double">
        <color theme="3" tint="-0.4999699890613556"/>
      </right>
      <top style="double">
        <color theme="3" tint="-0.4999699890613556"/>
      </top>
      <bottom style="double">
        <color theme="3" tint="-0.4999699890613556"/>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right style="double"/>
      <top style="double"/>
      <bottom style="double"/>
    </border>
    <border>
      <left style="double">
        <color theme="7" tint="-0.24993999302387238"/>
      </left>
      <right style="double">
        <color theme="7" tint="-0.24993999302387238"/>
      </right>
      <top style="double">
        <color theme="7" tint="-0.24993999302387238"/>
      </top>
      <bottom/>
    </border>
    <border>
      <left style="double"/>
      <right/>
      <top style="double"/>
      <bottom/>
    </border>
    <border>
      <left style="double"/>
      <right/>
      <top/>
      <bottom/>
    </border>
    <border>
      <left style="double"/>
      <right/>
      <top/>
      <bottom style="double"/>
    </border>
    <border>
      <left style="double">
        <color theme="7" tint="-0.24993999302387238"/>
      </left>
      <right style="double">
        <color theme="7" tint="-0.24993999302387238"/>
      </right>
      <top/>
      <bottom style="double">
        <color theme="7" tint="-0.24993999302387238"/>
      </bottom>
    </border>
    <border>
      <left style="double">
        <color theme="7" tint="-0.24993999302387238"/>
      </left>
      <right>
        <color indexed="63"/>
      </right>
      <top>
        <color indexed="63"/>
      </top>
      <bottom>
        <color indexed="63"/>
      </bottom>
    </border>
    <border>
      <left>
        <color indexed="63"/>
      </left>
      <right>
        <color indexed="63"/>
      </right>
      <top style="double">
        <color theme="7" tint="-0.24993999302387238"/>
      </top>
      <bottom>
        <color indexed="63"/>
      </bottom>
    </border>
    <border>
      <left style="double">
        <color theme="7"/>
      </left>
      <right style="double">
        <color theme="7"/>
      </right>
      <top style="double">
        <color theme="7"/>
      </top>
      <bottom style="double">
        <color theme="7"/>
      </bottom>
    </border>
    <border>
      <left style="double">
        <color theme="7"/>
      </left>
      <right style="double">
        <color theme="7"/>
      </right>
      <top/>
      <bottom style="double">
        <color theme="7"/>
      </bottom>
    </border>
    <border>
      <left style="double">
        <color theme="7"/>
      </left>
      <right>
        <color indexed="63"/>
      </right>
      <top style="double">
        <color theme="7"/>
      </top>
      <bottom/>
    </border>
    <border>
      <left style="double">
        <color theme="7"/>
      </left>
      <right style="double">
        <color theme="7"/>
      </right>
      <top style="double">
        <color theme="7"/>
      </top>
      <bottom/>
    </border>
    <border>
      <left>
        <color indexed="63"/>
      </left>
      <right style="double">
        <color theme="7"/>
      </right>
      <top style="double">
        <color theme="7"/>
      </top>
      <bottom style="double">
        <color theme="7"/>
      </bottom>
    </border>
    <border>
      <left style="double">
        <color rgb="FFFFC000"/>
      </left>
      <right style="double">
        <color rgb="FFFFC000"/>
      </right>
      <top style="double">
        <color rgb="FFFFC000"/>
      </top>
      <bottom style="double">
        <color rgb="FFFFC000"/>
      </bottom>
    </border>
    <border>
      <left style="double">
        <color rgb="FFFFC000"/>
      </left>
      <right style="double">
        <color rgb="FFFFC000"/>
      </right>
      <top style="double">
        <color theme="7"/>
      </top>
      <bottom style="double">
        <color theme="7"/>
      </bottom>
    </border>
    <border>
      <left style="thin"/>
      <right>
        <color indexed="63"/>
      </right>
      <top>
        <color indexed="63"/>
      </top>
      <bottom>
        <color indexed="63"/>
      </bottom>
    </border>
    <border>
      <left style="double">
        <color rgb="FFFFC000"/>
      </left>
      <right style="double">
        <color theme="7"/>
      </right>
      <top style="double">
        <color theme="7"/>
      </top>
      <bottom style="double">
        <color theme="7"/>
      </bottom>
    </border>
    <border>
      <left style="double">
        <color theme="7" tint="-0.24993999302387238"/>
      </left>
      <right style="double">
        <color theme="7" tint="-0.24993999302387238"/>
      </right>
      <top style="double">
        <color theme="7" tint="-0.24993999302387238"/>
      </top>
      <bottom style="thin"/>
    </border>
    <border>
      <left style="double">
        <color theme="7" tint="-0.24993999302387238"/>
      </left>
      <right style="double">
        <color theme="7" tint="-0.24993999302387238"/>
      </right>
      <top/>
      <bottom/>
    </border>
    <border>
      <left>
        <color indexed="63"/>
      </left>
      <right style="double">
        <color theme="7" tint="-0.24993999302387238"/>
      </right>
      <top>
        <color indexed="63"/>
      </top>
      <bottom style="double">
        <color theme="7" tint="-0.24993999302387238"/>
      </bottom>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double"/>
      <right/>
      <top style="double"/>
      <bottom style="double"/>
    </border>
    <border>
      <left/>
      <right/>
      <top style="double"/>
      <bottom style="double"/>
    </border>
    <border>
      <left/>
      <right style="double"/>
      <top style="double"/>
      <bottom style="double"/>
    </border>
    <border>
      <left/>
      <right style="double"/>
      <top style="double"/>
      <bottom/>
    </border>
    <border>
      <left/>
      <right style="double"/>
      <top/>
      <bottom/>
    </border>
    <border>
      <left/>
      <right style="double"/>
      <top/>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right/>
      <top/>
      <bottom style="medium"/>
    </border>
    <border>
      <left/>
      <right style="medium"/>
      <top style="medium"/>
      <bottom style="medium"/>
    </border>
    <border>
      <left>
        <color indexed="63"/>
      </left>
      <right>
        <color indexed="63"/>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543">
    <xf numFmtId="0" fontId="0" fillId="0" borderId="0" xfId="0"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0" fillId="0" borderId="0" xfId="0" applyAlignment="1" applyProtection="1">
      <alignment/>
      <protection/>
    </xf>
    <xf numFmtId="0" fontId="2" fillId="14" borderId="11" xfId="0" applyFont="1" applyFill="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14" borderId="11" xfId="0" applyFont="1" applyFill="1" applyBorder="1" applyAlignment="1" applyProtection="1">
      <alignment horizontal="center" vertical="center"/>
      <protection/>
    </xf>
    <xf numFmtId="0" fontId="2" fillId="0" borderId="13" xfId="0" applyFont="1" applyBorder="1" applyAlignment="1">
      <alignment horizontal="center" vertical="center"/>
    </xf>
    <xf numFmtId="0" fontId="2" fillId="14" borderId="14" xfId="0" applyFont="1" applyFill="1" applyBorder="1" applyAlignment="1" applyProtection="1">
      <alignment horizontal="center" vertical="center"/>
      <protection/>
    </xf>
    <xf numFmtId="0" fontId="0" fillId="38" borderId="0" xfId="0" applyFill="1" applyAlignment="1" applyProtection="1">
      <alignment/>
      <protection/>
    </xf>
    <xf numFmtId="0" fontId="0" fillId="0" borderId="0" xfId="0" applyAlignment="1" applyProtection="1">
      <alignment horizontal="center"/>
      <protection/>
    </xf>
    <xf numFmtId="0" fontId="2" fillId="14" borderId="11" xfId="0" applyFont="1" applyFill="1" applyBorder="1" applyAlignment="1" applyProtection="1">
      <alignment horizontal="center" vertical="center" wrapText="1"/>
      <protection/>
    </xf>
    <xf numFmtId="0" fontId="2" fillId="14" borderId="11"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wrapText="1"/>
      <protection/>
    </xf>
    <xf numFmtId="0" fontId="66" fillId="0" borderId="15" xfId="0" applyFont="1" applyBorder="1" applyAlignment="1" applyProtection="1">
      <alignment horizontal="center" vertical="center"/>
      <protection/>
    </xf>
    <xf numFmtId="0" fontId="66"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0" fillId="0" borderId="0" xfId="0" applyFill="1" applyBorder="1" applyAlignment="1" applyProtection="1">
      <alignment wrapText="1"/>
      <protection/>
    </xf>
    <xf numFmtId="0" fontId="5" fillId="39" borderId="11" xfId="0" applyFont="1" applyFill="1" applyBorder="1" applyAlignment="1" applyProtection="1">
      <alignment horizontal="center" vertical="center" wrapText="1"/>
      <protection/>
    </xf>
    <xf numFmtId="0" fontId="0" fillId="39" borderId="0" xfId="0" applyFill="1" applyAlignment="1" applyProtection="1">
      <alignment/>
      <protection/>
    </xf>
    <xf numFmtId="0" fontId="5" fillId="39" borderId="0" xfId="0" applyFont="1" applyFill="1" applyBorder="1" applyAlignment="1" applyProtection="1">
      <alignment horizontal="center" vertical="center" wrapText="1"/>
      <protection/>
    </xf>
    <xf numFmtId="0" fontId="5" fillId="19" borderId="11" xfId="0" applyFont="1" applyFill="1" applyBorder="1" applyAlignment="1" applyProtection="1">
      <alignment horizontal="justify" vertical="center" wrapText="1"/>
      <protection/>
    </xf>
    <xf numFmtId="186" fontId="5" fillId="19" borderId="11" xfId="0" applyNumberFormat="1" applyFont="1" applyFill="1" applyBorder="1" applyAlignment="1" applyProtection="1">
      <alignment horizontal="center" vertical="center" wrapText="1"/>
      <protection/>
    </xf>
    <xf numFmtId="0" fontId="2" fillId="19" borderId="11" xfId="0" applyFont="1" applyFill="1" applyBorder="1" applyAlignment="1" applyProtection="1">
      <alignment horizontal="center" vertical="center" wrapText="1"/>
      <protection/>
    </xf>
    <xf numFmtId="14" fontId="2" fillId="19" borderId="11" xfId="0" applyNumberFormat="1" applyFont="1" applyFill="1" applyBorder="1" applyAlignment="1" applyProtection="1">
      <alignment horizontal="center" vertical="center" wrapText="1"/>
      <protection/>
    </xf>
    <xf numFmtId="0" fontId="0" fillId="19" borderId="0" xfId="0" applyFill="1" applyAlignment="1" applyProtection="1">
      <alignment/>
      <protection/>
    </xf>
    <xf numFmtId="14" fontId="5" fillId="19" borderId="14" xfId="0" applyNumberFormat="1" applyFont="1" applyFill="1" applyBorder="1" applyAlignment="1" applyProtection="1">
      <alignment horizontal="center" vertical="center" wrapText="1"/>
      <protection/>
    </xf>
    <xf numFmtId="9" fontId="0" fillId="0" borderId="0" xfId="0" applyNumberFormat="1" applyAlignment="1" applyProtection="1">
      <alignment/>
      <protection/>
    </xf>
    <xf numFmtId="0" fontId="5" fillId="19" borderId="11" xfId="0" applyFont="1" applyFill="1" applyBorder="1" applyAlignment="1" applyProtection="1">
      <alignment horizontal="center" vertical="center" wrapText="1"/>
      <protection/>
    </xf>
    <xf numFmtId="0" fontId="0" fillId="38" borderId="0" xfId="0" applyFill="1" applyAlignment="1" applyProtection="1">
      <alignment/>
      <protection/>
    </xf>
    <xf numFmtId="0" fontId="0" fillId="9" borderId="0" xfId="0" applyFill="1" applyAlignment="1" applyProtection="1">
      <alignment/>
      <protection/>
    </xf>
    <xf numFmtId="0" fontId="67" fillId="0" borderId="0" xfId="0" applyFont="1" applyAlignment="1" applyProtection="1">
      <alignment/>
      <protection/>
    </xf>
    <xf numFmtId="0" fontId="0" fillId="38" borderId="0" xfId="0" applyFill="1" applyAlignment="1" applyProtection="1">
      <alignment/>
      <protection/>
    </xf>
    <xf numFmtId="14" fontId="5" fillId="3" borderId="11" xfId="0" applyNumberFormat="1" applyFont="1" applyFill="1" applyBorder="1" applyAlignment="1" applyProtection="1">
      <alignment horizontal="center" vertical="center" wrapText="1"/>
      <protection/>
    </xf>
    <xf numFmtId="0" fontId="5" fillId="3" borderId="11" xfId="0" applyFont="1" applyFill="1" applyBorder="1" applyAlignment="1" applyProtection="1">
      <alignment horizontal="center" vertical="center" wrapText="1"/>
      <protection/>
    </xf>
    <xf numFmtId="186" fontId="5" fillId="3" borderId="11" xfId="0" applyNumberFormat="1" applyFont="1" applyFill="1" applyBorder="1" applyAlignment="1" applyProtection="1">
      <alignment horizontal="center" vertical="center" wrapText="1"/>
      <protection/>
    </xf>
    <xf numFmtId="0" fontId="5" fillId="3" borderId="11" xfId="58" applyFont="1" applyFill="1" applyBorder="1" applyAlignment="1" applyProtection="1">
      <alignment horizontal="justify" vertical="center" wrapText="1"/>
      <protection/>
    </xf>
    <xf numFmtId="0" fontId="2" fillId="3" borderId="11" xfId="0" applyFont="1" applyFill="1" applyBorder="1" applyAlignment="1" applyProtection="1">
      <alignment horizontal="center" vertical="center" wrapText="1"/>
      <protection/>
    </xf>
    <xf numFmtId="14" fontId="2" fillId="3" borderId="11" xfId="0" applyNumberFormat="1" applyFont="1" applyFill="1" applyBorder="1" applyAlignment="1" applyProtection="1">
      <alignment horizontal="center" vertical="center" wrapText="1"/>
      <protection/>
    </xf>
    <xf numFmtId="0" fontId="68" fillId="9" borderId="11" xfId="57" applyFont="1" applyFill="1" applyBorder="1" applyAlignment="1" applyProtection="1">
      <alignment horizontal="center" vertical="center"/>
      <protection/>
    </xf>
    <xf numFmtId="14" fontId="68" fillId="9" borderId="11" xfId="57" applyNumberFormat="1" applyFont="1" applyFill="1" applyBorder="1" applyAlignment="1" applyProtection="1">
      <alignment horizontal="center" vertical="center"/>
      <protection/>
    </xf>
    <xf numFmtId="14" fontId="5" fillId="9" borderId="11" xfId="0"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justify" vertical="center" wrapText="1"/>
      <protection/>
    </xf>
    <xf numFmtId="186" fontId="5" fillId="9" borderId="11" xfId="0" applyNumberFormat="1" applyFont="1" applyFill="1" applyBorder="1" applyAlignment="1" applyProtection="1">
      <alignment horizontal="center" vertical="center" wrapText="1"/>
      <protection/>
    </xf>
    <xf numFmtId="0" fontId="5" fillId="9" borderId="11" xfId="58" applyFont="1" applyFill="1" applyBorder="1" applyAlignment="1" applyProtection="1">
      <alignment horizontal="justify" vertical="center" wrapText="1"/>
      <protection/>
    </xf>
    <xf numFmtId="14" fontId="68" fillId="12" borderId="11" xfId="57" applyNumberFormat="1" applyFont="1" applyFill="1" applyBorder="1" applyAlignment="1" applyProtection="1">
      <alignment horizontal="center" vertical="center"/>
      <protection/>
    </xf>
    <xf numFmtId="14" fontId="5" fillId="12" borderId="11" xfId="0" applyNumberFormat="1"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wrapText="1"/>
      <protection/>
    </xf>
    <xf numFmtId="0" fontId="5" fillId="12" borderId="11" xfId="0" applyFont="1" applyFill="1" applyBorder="1" applyAlignment="1" applyProtection="1">
      <alignment horizontal="justify" vertical="center" wrapText="1"/>
      <protection/>
    </xf>
    <xf numFmtId="186" fontId="5" fillId="12" borderId="11" xfId="0" applyNumberFormat="1" applyFont="1" applyFill="1" applyBorder="1" applyAlignment="1" applyProtection="1">
      <alignment horizontal="center" vertical="center" wrapText="1"/>
      <protection/>
    </xf>
    <xf numFmtId="0" fontId="68" fillId="13" borderId="18" xfId="57" applyFont="1" applyFill="1" applyBorder="1" applyAlignment="1" applyProtection="1">
      <alignment horizontal="center" vertical="center"/>
      <protection/>
    </xf>
    <xf numFmtId="14" fontId="68" fillId="13" borderId="11" xfId="57" applyNumberFormat="1" applyFont="1" applyFill="1" applyBorder="1" applyAlignment="1" applyProtection="1">
      <alignment horizontal="center" vertical="center"/>
      <protection/>
    </xf>
    <xf numFmtId="14" fontId="5" fillId="13" borderId="11" xfId="0" applyNumberFormat="1"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86" fontId="5" fillId="13" borderId="11" xfId="0" applyNumberFormat="1" applyFont="1" applyFill="1" applyBorder="1" applyAlignment="1" applyProtection="1">
      <alignment horizontal="center" vertical="center" wrapText="1"/>
      <protection/>
    </xf>
    <xf numFmtId="9" fontId="5" fillId="13" borderId="11" xfId="59" applyNumberFormat="1" applyFont="1" applyFill="1" applyBorder="1" applyAlignment="1" applyProtection="1">
      <alignment horizontal="center" vertical="center" wrapText="1"/>
      <protection/>
    </xf>
    <xf numFmtId="0" fontId="15" fillId="13" borderId="11" xfId="58" applyFont="1" applyFill="1" applyBorder="1" applyAlignment="1" applyProtection="1">
      <alignment horizontal="justify" vertical="center" wrapText="1"/>
      <protection/>
    </xf>
    <xf numFmtId="0" fontId="2" fillId="13" borderId="11" xfId="0" applyFont="1" applyFill="1" applyBorder="1" applyAlignment="1" applyProtection="1">
      <alignment horizontal="center" vertical="center" wrapText="1"/>
      <protection/>
    </xf>
    <xf numFmtId="14" fontId="2" fillId="13" borderId="11" xfId="0" applyNumberFormat="1" applyFont="1" applyFill="1" applyBorder="1" applyAlignment="1" applyProtection="1">
      <alignment horizontal="center" vertical="center" wrapText="1"/>
      <protection/>
    </xf>
    <xf numFmtId="14" fontId="68"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5" fillId="13" borderId="11" xfId="0" applyNumberFormat="1" applyFont="1" applyFill="1" applyBorder="1" applyAlignment="1" applyProtection="1">
      <alignment horizontal="center" vertical="center" wrapText="1"/>
      <protection/>
    </xf>
    <xf numFmtId="0" fontId="5" fillId="11" borderId="11" xfId="0" applyFont="1" applyFill="1" applyBorder="1" applyAlignment="1" applyProtection="1">
      <alignment horizontal="justify" vertical="center" wrapText="1"/>
      <protection/>
    </xf>
    <xf numFmtId="186" fontId="5" fillId="11" borderId="11" xfId="0" applyNumberFormat="1" applyFont="1" applyFill="1" applyBorder="1" applyAlignment="1" applyProtection="1">
      <alignment horizontal="center" vertical="center" wrapText="1"/>
      <protection/>
    </xf>
    <xf numFmtId="0" fontId="5" fillId="11" borderId="14" xfId="0" applyFont="1" applyFill="1" applyBorder="1" applyAlignment="1" applyProtection="1">
      <alignment horizontal="center" vertical="center" wrapText="1"/>
      <protection/>
    </xf>
    <xf numFmtId="0" fontId="5" fillId="11" borderId="11" xfId="0" applyFont="1" applyFill="1" applyBorder="1" applyAlignment="1" applyProtection="1">
      <alignment horizontal="center" vertical="center" wrapText="1"/>
      <protection/>
    </xf>
    <xf numFmtId="0" fontId="5" fillId="11" borderId="18" xfId="59" applyNumberFormat="1" applyFont="1" applyFill="1" applyBorder="1" applyAlignment="1" applyProtection="1">
      <alignment horizontal="justify" vertical="center" wrapText="1"/>
      <protection/>
    </xf>
    <xf numFmtId="14" fontId="5" fillId="11" borderId="14" xfId="0" applyNumberFormat="1" applyFont="1" applyFill="1" applyBorder="1" applyAlignment="1" applyProtection="1">
      <alignment horizontal="center" vertical="center" wrapText="1"/>
      <protection/>
    </xf>
    <xf numFmtId="0" fontId="5" fillId="11" borderId="14" xfId="57" applyFont="1" applyFill="1" applyBorder="1" applyAlignment="1" applyProtection="1">
      <alignment horizontal="center" vertical="center" wrapText="1"/>
      <protection/>
    </xf>
    <xf numFmtId="0" fontId="5" fillId="13" borderId="14" xfId="57" applyFont="1" applyFill="1" applyBorder="1" applyAlignment="1" applyProtection="1">
      <alignment horizontal="center" vertical="center" wrapText="1"/>
      <protection/>
    </xf>
    <xf numFmtId="0" fontId="5" fillId="3" borderId="11" xfId="58" applyFont="1" applyFill="1" applyBorder="1" applyAlignment="1" applyProtection="1">
      <alignment horizontal="justify" vertical="center" wrapText="1"/>
      <protection locked="0"/>
    </xf>
    <xf numFmtId="0" fontId="5" fillId="3" borderId="14" xfId="57" applyFont="1" applyFill="1" applyBorder="1" applyAlignment="1" applyProtection="1">
      <alignment horizontal="center" vertical="center" wrapText="1"/>
      <protection/>
    </xf>
    <xf numFmtId="0" fontId="5" fillId="3" borderId="11" xfId="57" applyFont="1" applyFill="1" applyBorder="1" applyAlignment="1" applyProtection="1">
      <alignment horizontal="center" vertical="center" wrapText="1"/>
      <protection/>
    </xf>
    <xf numFmtId="186" fontId="5" fillId="3" borderId="18" xfId="0" applyNumberFormat="1" applyFont="1" applyFill="1" applyBorder="1" applyAlignment="1" applyProtection="1">
      <alignment horizontal="center" vertical="center" wrapText="1"/>
      <protection/>
    </xf>
    <xf numFmtId="0" fontId="14" fillId="3" borderId="14" xfId="0" applyFont="1" applyFill="1" applyBorder="1" applyAlignment="1" applyProtection="1">
      <alignment horizontal="center" vertical="center" wrapText="1"/>
      <protection/>
    </xf>
    <xf numFmtId="0" fontId="5" fillId="11" borderId="11" xfId="59" applyFont="1" applyFill="1" applyBorder="1" applyAlignment="1" applyProtection="1">
      <alignment horizontal="justify" vertical="center" wrapText="1"/>
      <protection/>
    </xf>
    <xf numFmtId="14" fontId="5" fillId="11" borderId="14" xfId="57" applyNumberFormat="1" applyFont="1" applyFill="1" applyBorder="1" applyAlignment="1" applyProtection="1">
      <alignment horizontal="center" vertical="center" wrapText="1"/>
      <protection/>
    </xf>
    <xf numFmtId="0" fontId="68" fillId="11" borderId="14" xfId="0" applyFont="1" applyFill="1" applyBorder="1" applyAlignment="1" applyProtection="1">
      <alignment horizontal="center" vertical="center" wrapText="1"/>
      <protection/>
    </xf>
    <xf numFmtId="0" fontId="68" fillId="13" borderId="14" xfId="0" applyFont="1" applyFill="1" applyBorder="1" applyAlignment="1" applyProtection="1">
      <alignment horizontal="center" vertical="center" wrapText="1"/>
      <protection/>
    </xf>
    <xf numFmtId="0" fontId="5" fillId="13" borderId="11" xfId="59" applyFont="1" applyFill="1" applyBorder="1" applyAlignment="1" applyProtection="1">
      <alignment horizontal="justify" vertical="center" wrapText="1"/>
      <protection/>
    </xf>
    <xf numFmtId="14" fontId="5" fillId="13" borderId="14" xfId="57" applyNumberFormat="1" applyFont="1" applyFill="1" applyBorder="1" applyAlignment="1" applyProtection="1">
      <alignment horizontal="center" vertical="center" wrapText="1"/>
      <protection/>
    </xf>
    <xf numFmtId="0" fontId="5" fillId="12" borderId="11" xfId="59" applyFont="1" applyFill="1" applyBorder="1" applyAlignment="1" applyProtection="1">
      <alignment horizontal="justify" vertical="center" wrapText="1"/>
      <protection locked="0"/>
    </xf>
    <xf numFmtId="0" fontId="68" fillId="12" borderId="11" xfId="57" applyFont="1" applyFill="1" applyBorder="1" applyAlignment="1" applyProtection="1">
      <alignment horizontal="center" vertical="center" wrapText="1"/>
      <protection/>
    </xf>
    <xf numFmtId="0" fontId="2" fillId="0" borderId="13" xfId="0" applyFont="1" applyBorder="1" applyAlignment="1">
      <alignment horizontal="center"/>
    </xf>
    <xf numFmtId="196" fontId="0" fillId="0" borderId="0" xfId="0" applyNumberFormat="1" applyAlignment="1" applyProtection="1">
      <alignment/>
      <protection/>
    </xf>
    <xf numFmtId="196" fontId="5" fillId="13" borderId="11" xfId="59" applyNumberFormat="1" applyFont="1" applyFill="1" applyBorder="1" applyAlignment="1" applyProtection="1">
      <alignment horizontal="center" vertical="center" wrapText="1"/>
      <protection/>
    </xf>
    <xf numFmtId="197" fontId="5" fillId="13" borderId="11" xfId="59" applyNumberFormat="1" applyFont="1" applyFill="1" applyBorder="1" applyAlignment="1" applyProtection="1">
      <alignment horizontal="center" vertical="center" wrapText="1"/>
      <protection/>
    </xf>
    <xf numFmtId="0" fontId="20" fillId="38" borderId="19" xfId="0" applyFont="1" applyFill="1" applyBorder="1" applyAlignment="1" applyProtection="1">
      <alignment horizontal="center" vertical="center" wrapText="1"/>
      <protection/>
    </xf>
    <xf numFmtId="0" fontId="0" fillId="0" borderId="0" xfId="0" applyBorder="1" applyAlignment="1" applyProtection="1">
      <alignment/>
      <protection/>
    </xf>
    <xf numFmtId="0" fontId="0" fillId="38" borderId="0" xfId="0" applyFill="1" applyAlignment="1" applyProtection="1">
      <alignment/>
      <protection/>
    </xf>
    <xf numFmtId="0" fontId="0" fillId="0" borderId="0"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0" xfId="0" applyBorder="1" applyAlignment="1" applyProtection="1">
      <alignment/>
      <protection/>
    </xf>
    <xf numFmtId="0" fontId="5" fillId="38" borderId="20" xfId="0" applyFont="1" applyFill="1" applyBorder="1" applyAlignment="1" applyProtection="1">
      <alignment horizontal="justify" vertical="center" wrapText="1"/>
      <protection/>
    </xf>
    <xf numFmtId="0" fontId="5" fillId="38" borderId="20"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3" borderId="11" xfId="58" applyFont="1" applyFill="1" applyBorder="1" applyAlignment="1" applyProtection="1">
      <alignment horizontal="justify" vertical="center" wrapText="1"/>
      <protection/>
    </xf>
    <xf numFmtId="196" fontId="5" fillId="13" borderId="11" xfId="59"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0" fillId="11" borderId="0" xfId="0" applyFill="1" applyAlignment="1" applyProtection="1">
      <alignment/>
      <protection/>
    </xf>
    <xf numFmtId="0" fontId="0" fillId="0" borderId="0" xfId="0" applyFont="1" applyAlignment="1" applyProtection="1">
      <alignment horizontal="center"/>
      <protection/>
    </xf>
    <xf numFmtId="0" fontId="5" fillId="13" borderId="11" xfId="58" applyFont="1" applyFill="1" applyBorder="1" applyAlignment="1" applyProtection="1">
      <alignment horizontal="center" vertical="center" wrapText="1"/>
      <protection/>
    </xf>
    <xf numFmtId="0" fontId="5" fillId="19" borderId="18" xfId="0" applyFont="1" applyFill="1" applyBorder="1" applyAlignment="1" applyProtection="1">
      <alignment horizontal="center" vertical="center" wrapText="1"/>
      <protection/>
    </xf>
    <xf numFmtId="0" fontId="5" fillId="11" borderId="11" xfId="0" applyFont="1" applyFill="1" applyBorder="1" applyAlignment="1" applyProtection="1">
      <alignment horizontal="justify" vertical="center" wrapText="1"/>
      <protection/>
    </xf>
    <xf numFmtId="0" fontId="5" fillId="11" borderId="11" xfId="0" applyFont="1" applyFill="1" applyBorder="1" applyAlignment="1" applyProtection="1">
      <alignment horizontal="center" vertical="center" wrapText="1"/>
      <protection/>
    </xf>
    <xf numFmtId="0" fontId="68" fillId="11" borderId="11" xfId="57" applyFont="1" applyFill="1" applyBorder="1" applyAlignment="1" applyProtection="1">
      <alignment horizontal="center" vertical="center"/>
      <protection/>
    </xf>
    <xf numFmtId="14" fontId="5" fillId="11" borderId="11" xfId="0" applyNumberFormat="1" applyFont="1" applyFill="1" applyBorder="1" applyAlignment="1" applyProtection="1">
      <alignment horizontal="center" vertical="center" wrapText="1"/>
      <protection/>
    </xf>
    <xf numFmtId="0" fontId="5" fillId="3" borderId="11" xfId="59" applyFont="1" applyFill="1" applyBorder="1" applyAlignment="1" applyProtection="1">
      <alignment horizontal="justify" vertical="center" wrapText="1"/>
      <protection/>
    </xf>
    <xf numFmtId="0" fontId="5" fillId="12" borderId="11" xfId="54" applyFont="1" applyFill="1" applyBorder="1" applyAlignment="1" applyProtection="1">
      <alignment horizontal="left" vertical="center" wrapText="1"/>
      <protection/>
    </xf>
    <xf numFmtId="0" fontId="68" fillId="3" borderId="14" xfId="57" applyFont="1" applyFill="1" applyBorder="1" applyAlignment="1" applyProtection="1">
      <alignment horizontal="center" vertical="center"/>
      <protection/>
    </xf>
    <xf numFmtId="14" fontId="5" fillId="3" borderId="14" xfId="0" applyNumberFormat="1" applyFont="1" applyFill="1" applyBorder="1" applyAlignment="1" applyProtection="1">
      <alignment horizontal="center" vertical="center" wrapText="1"/>
      <protection/>
    </xf>
    <xf numFmtId="14" fontId="68" fillId="3" borderId="14" xfId="57" applyNumberFormat="1" applyFont="1" applyFill="1" applyBorder="1" applyAlignment="1" applyProtection="1">
      <alignment horizontal="center" vertical="center"/>
      <protection/>
    </xf>
    <xf numFmtId="0" fontId="5" fillId="3" borderId="14" xfId="0" applyFont="1" applyFill="1" applyBorder="1" applyAlignment="1" applyProtection="1">
      <alignment horizontal="center" vertical="center" wrapText="1"/>
      <protection/>
    </xf>
    <xf numFmtId="0" fontId="5" fillId="13" borderId="14" xfId="0" applyFont="1" applyFill="1" applyBorder="1" applyAlignment="1" applyProtection="1">
      <alignment horizontal="center" vertical="center" wrapText="1"/>
      <protection/>
    </xf>
    <xf numFmtId="14" fontId="5" fillId="13" borderId="14" xfId="0" applyNumberFormat="1" applyFont="1" applyFill="1" applyBorder="1" applyAlignment="1" applyProtection="1">
      <alignment horizontal="center" vertical="center" wrapText="1"/>
      <protection/>
    </xf>
    <xf numFmtId="0" fontId="5" fillId="40" borderId="21" xfId="0" applyFont="1" applyFill="1" applyBorder="1" applyAlignment="1" applyProtection="1">
      <alignment horizontal="center" vertical="center" wrapText="1"/>
      <protection/>
    </xf>
    <xf numFmtId="0" fontId="5" fillId="40" borderId="21" xfId="0" applyFont="1" applyFill="1" applyBorder="1" applyAlignment="1" applyProtection="1">
      <alignment horizontal="justify" vertical="center" wrapText="1"/>
      <protection/>
    </xf>
    <xf numFmtId="0" fontId="67" fillId="40" borderId="0" xfId="0" applyFont="1" applyFill="1" applyAlignment="1" applyProtection="1">
      <alignment/>
      <protection/>
    </xf>
    <xf numFmtId="0" fontId="0" fillId="40" borderId="0" xfId="0" applyFill="1" applyAlignment="1" applyProtection="1">
      <alignment/>
      <protection/>
    </xf>
    <xf numFmtId="0" fontId="5" fillId="40"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justify" vertical="center" wrapText="1"/>
      <protection/>
    </xf>
    <xf numFmtId="0" fontId="0" fillId="40" borderId="11" xfId="0" applyFill="1" applyBorder="1" applyAlignment="1" applyProtection="1">
      <alignment horizontal="center" vertical="center"/>
      <protection/>
    </xf>
    <xf numFmtId="0" fontId="0" fillId="40" borderId="0" xfId="0" applyFill="1" applyAlignment="1">
      <alignment horizontal="center" vertical="center"/>
    </xf>
    <xf numFmtId="0" fontId="0" fillId="40" borderId="0" xfId="0" applyFill="1" applyAlignment="1">
      <alignment horizontal="center" vertical="center" wrapText="1"/>
    </xf>
    <xf numFmtId="0" fontId="14" fillId="40" borderId="21" xfId="0" applyFont="1" applyFill="1" applyBorder="1" applyAlignment="1" applyProtection="1">
      <alignment horizontal="justify" vertical="center" wrapText="1"/>
      <protection/>
    </xf>
    <xf numFmtId="0" fontId="5" fillId="40" borderId="22" xfId="0" applyFont="1" applyFill="1" applyBorder="1" applyAlignment="1" applyProtection="1">
      <alignment horizontal="center" vertical="center" wrapText="1"/>
      <protection/>
    </xf>
    <xf numFmtId="0" fontId="5" fillId="40" borderId="22" xfId="0" applyFont="1" applyFill="1" applyBorder="1" applyAlignment="1" applyProtection="1">
      <alignment horizontal="justify" vertical="center" wrapText="1"/>
      <protection/>
    </xf>
    <xf numFmtId="0" fontId="14" fillId="40" borderId="22" xfId="0" applyFont="1" applyFill="1" applyBorder="1" applyAlignment="1" applyProtection="1">
      <alignment horizontal="justify" vertical="center" wrapText="1"/>
      <protection/>
    </xf>
    <xf numFmtId="0" fontId="67" fillId="40" borderId="0" xfId="0" applyFont="1" applyFill="1" applyBorder="1" applyAlignment="1" applyProtection="1">
      <alignment/>
      <protection/>
    </xf>
    <xf numFmtId="0" fontId="0" fillId="40" borderId="0" xfId="0" applyFill="1" applyBorder="1" applyAlignment="1" applyProtection="1">
      <alignment/>
      <protection/>
    </xf>
    <xf numFmtId="0" fontId="0" fillId="11" borderId="11" xfId="0" applyFill="1" applyBorder="1" applyAlignment="1" applyProtection="1">
      <alignment horizontal="center" vertical="center"/>
      <protection/>
    </xf>
    <xf numFmtId="0" fontId="0" fillId="11" borderId="0" xfId="0" applyFill="1" applyAlignment="1">
      <alignment horizontal="center" vertical="center"/>
    </xf>
    <xf numFmtId="0" fontId="0" fillId="11" borderId="0" xfId="0" applyFill="1" applyAlignment="1">
      <alignment horizontal="center" vertical="center" wrapText="1"/>
    </xf>
    <xf numFmtId="0" fontId="0" fillId="3" borderId="11" xfId="0" applyFill="1" applyBorder="1" applyAlignment="1" applyProtection="1">
      <alignment horizontal="center" vertical="center"/>
      <protection/>
    </xf>
    <xf numFmtId="0" fontId="0" fillId="3" borderId="0" xfId="0" applyFill="1" applyAlignment="1">
      <alignment horizontal="center" vertical="center"/>
    </xf>
    <xf numFmtId="0" fontId="0" fillId="3" borderId="0" xfId="0" applyFill="1" applyAlignment="1">
      <alignment horizontal="center" vertical="center" wrapText="1"/>
    </xf>
    <xf numFmtId="0" fontId="0" fillId="3" borderId="0" xfId="0" applyFill="1" applyAlignment="1" applyProtection="1">
      <alignment/>
      <protection/>
    </xf>
    <xf numFmtId="0" fontId="5" fillId="3" borderId="21" xfId="0" applyFont="1" applyFill="1" applyBorder="1" applyAlignment="1" applyProtection="1">
      <alignment horizontal="center" vertical="center" wrapText="1"/>
      <protection/>
    </xf>
    <xf numFmtId="0" fontId="5" fillId="3" borderId="21" xfId="0" applyFont="1" applyFill="1" applyBorder="1" applyAlignment="1" applyProtection="1">
      <alignment horizontal="justify" vertical="center" wrapText="1"/>
      <protection/>
    </xf>
    <xf numFmtId="0" fontId="67" fillId="3" borderId="0" xfId="0" applyFont="1" applyFill="1" applyAlignment="1" applyProtection="1">
      <alignment/>
      <protection/>
    </xf>
    <xf numFmtId="186" fontId="5" fillId="40" borderId="11" xfId="0" applyNumberFormat="1" applyFont="1" applyFill="1" applyBorder="1" applyAlignment="1" applyProtection="1">
      <alignment horizontal="center" vertical="center" wrapText="1"/>
      <protection/>
    </xf>
    <xf numFmtId="196" fontId="5" fillId="40" borderId="11" xfId="59"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15" fillId="40" borderId="11" xfId="0" applyFont="1" applyFill="1" applyBorder="1" applyAlignment="1" applyProtection="1">
      <alignment horizontal="justify" vertical="center" wrapText="1"/>
      <protection/>
    </xf>
    <xf numFmtId="14" fontId="5" fillId="40" borderId="11" xfId="0" applyNumberFormat="1" applyFont="1" applyFill="1" applyBorder="1" applyAlignment="1" applyProtection="1">
      <alignment horizontal="center" vertical="center" wrapText="1"/>
      <protection/>
    </xf>
    <xf numFmtId="0" fontId="68" fillId="40" borderId="11" xfId="57" applyFont="1" applyFill="1" applyBorder="1" applyAlignment="1" applyProtection="1">
      <alignment horizontal="center" vertical="center"/>
      <protection/>
    </xf>
    <xf numFmtId="14" fontId="68" fillId="40" borderId="11" xfId="57" applyNumberFormat="1" applyFont="1" applyFill="1" applyBorder="1" applyAlignment="1" applyProtection="1">
      <alignment horizontal="center" vertical="center"/>
      <protection/>
    </xf>
    <xf numFmtId="0"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left" vertical="center" wrapText="1"/>
      <protection/>
    </xf>
    <xf numFmtId="0" fontId="2" fillId="40" borderId="11" xfId="0" applyFont="1" applyFill="1" applyBorder="1" applyAlignment="1" applyProtection="1">
      <alignment horizontal="center" vertical="center" wrapText="1"/>
      <protection/>
    </xf>
    <xf numFmtId="14" fontId="2" fillId="40" borderId="11" xfId="0" applyNumberFormat="1" applyFont="1" applyFill="1" applyBorder="1" applyAlignment="1" applyProtection="1">
      <alignment horizontal="center" vertical="center" wrapText="1"/>
      <protection/>
    </xf>
    <xf numFmtId="0" fontId="5" fillId="9" borderId="21" xfId="0" applyFont="1" applyFill="1" applyBorder="1" applyAlignment="1" applyProtection="1">
      <alignment horizontal="center" vertical="center" wrapText="1"/>
      <protection/>
    </xf>
    <xf numFmtId="0" fontId="5" fillId="9" borderId="21" xfId="0" applyFont="1" applyFill="1" applyBorder="1" applyAlignment="1" applyProtection="1">
      <alignment horizontal="justify" vertical="center" wrapText="1"/>
      <protection/>
    </xf>
    <xf numFmtId="0" fontId="13" fillId="9" borderId="0" xfId="0" applyFont="1" applyFill="1" applyAlignment="1">
      <alignment horizontal="justify" vertical="center" wrapText="1"/>
    </xf>
    <xf numFmtId="0" fontId="67" fillId="9" borderId="0" xfId="0" applyFont="1" applyFill="1" applyAlignment="1" applyProtection="1">
      <alignment/>
      <protection/>
    </xf>
    <xf numFmtId="0" fontId="5" fillId="9" borderId="21" xfId="0" applyNumberFormat="1" applyFont="1" applyFill="1" applyBorder="1" applyAlignment="1" applyProtection="1">
      <alignment horizontal="justify" vertical="center" wrapText="1"/>
      <protection/>
    </xf>
    <xf numFmtId="0" fontId="5" fillId="9" borderId="21" xfId="0" applyNumberFormat="1" applyFont="1" applyFill="1" applyBorder="1" applyAlignment="1" applyProtection="1">
      <alignment horizontal="center" vertical="center" wrapText="1"/>
      <protection/>
    </xf>
    <xf numFmtId="0" fontId="0" fillId="9" borderId="11" xfId="0" applyFill="1" applyBorder="1" applyAlignment="1" applyProtection="1">
      <alignment horizontal="center" vertical="center"/>
      <protection/>
    </xf>
    <xf numFmtId="0" fontId="0" fillId="9" borderId="0" xfId="0" applyFill="1" applyAlignment="1">
      <alignment horizontal="center" vertical="center"/>
    </xf>
    <xf numFmtId="0" fontId="0" fillId="9" borderId="0" xfId="0" applyFill="1" applyAlignment="1">
      <alignment horizontal="center" vertical="center" wrapText="1"/>
    </xf>
    <xf numFmtId="0" fontId="0" fillId="9" borderId="11" xfId="0" applyFill="1" applyBorder="1" applyAlignment="1" applyProtection="1">
      <alignment horizontal="center" vertical="center" wrapText="1"/>
      <protection/>
    </xf>
    <xf numFmtId="0" fontId="0" fillId="9" borderId="11" xfId="0" applyFont="1" applyFill="1" applyBorder="1" applyAlignment="1" applyProtection="1">
      <alignment horizontal="center" vertical="center"/>
      <protection/>
    </xf>
    <xf numFmtId="0" fontId="0" fillId="13" borderId="0" xfId="0" applyFill="1" applyAlignment="1" applyProtection="1">
      <alignment/>
      <protection/>
    </xf>
    <xf numFmtId="0" fontId="5" fillId="19" borderId="11" xfId="58" applyFont="1" applyFill="1" applyBorder="1" applyAlignment="1" applyProtection="1">
      <alignment horizontal="justify" vertical="center" wrapText="1"/>
      <protection/>
    </xf>
    <xf numFmtId="0" fontId="5" fillId="11" borderId="21" xfId="0" applyFont="1" applyFill="1" applyBorder="1" applyAlignment="1" applyProtection="1">
      <alignment horizontal="center" vertical="center" wrapText="1"/>
      <protection/>
    </xf>
    <xf numFmtId="0" fontId="5" fillId="11" borderId="21" xfId="0" applyFont="1" applyFill="1" applyBorder="1" applyAlignment="1" applyProtection="1">
      <alignment horizontal="justify" vertical="center" wrapText="1"/>
      <protection/>
    </xf>
    <xf numFmtId="0" fontId="67" fillId="11" borderId="0" xfId="0" applyFont="1" applyFill="1" applyAlignment="1" applyProtection="1">
      <alignment/>
      <protection/>
    </xf>
    <xf numFmtId="0" fontId="16" fillId="9" borderId="21" xfId="0" applyNumberFormat="1" applyFont="1" applyFill="1" applyBorder="1" applyAlignment="1" applyProtection="1">
      <alignment horizontal="justify" vertical="center" wrapText="1"/>
      <protection/>
    </xf>
    <xf numFmtId="0" fontId="0" fillId="9"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1" xfId="0" applyFont="1" applyFill="1" applyBorder="1" applyAlignment="1" applyProtection="1">
      <alignment horizontal="justify" vertical="center" wrapText="1"/>
      <protection/>
    </xf>
    <xf numFmtId="0" fontId="67" fillId="33" borderId="0" xfId="0" applyFont="1" applyFill="1" applyAlignment="1" applyProtection="1">
      <alignment/>
      <protection/>
    </xf>
    <xf numFmtId="0" fontId="0" fillId="33" borderId="0" xfId="0" applyFill="1" applyAlignment="1" applyProtection="1">
      <alignment/>
      <protection/>
    </xf>
    <xf numFmtId="0" fontId="5" fillId="13" borderId="21" xfId="0" applyFont="1" applyFill="1" applyBorder="1" applyAlignment="1" applyProtection="1">
      <alignment horizontal="center" vertical="center" wrapText="1"/>
      <protection/>
    </xf>
    <xf numFmtId="0" fontId="5" fillId="13" borderId="21" xfId="0" applyFont="1" applyFill="1" applyBorder="1" applyAlignment="1" applyProtection="1">
      <alignment horizontal="justify" vertical="center" wrapText="1"/>
      <protection/>
    </xf>
    <xf numFmtId="0" fontId="67" fillId="13" borderId="0" xfId="0" applyFont="1" applyFill="1" applyAlignment="1" applyProtection="1">
      <alignment/>
      <protection/>
    </xf>
    <xf numFmtId="0" fontId="0" fillId="13" borderId="11" xfId="0" applyFill="1" applyBorder="1" applyAlignment="1" applyProtection="1">
      <alignment horizontal="center" vertical="center"/>
      <protection/>
    </xf>
    <xf numFmtId="0" fontId="0" fillId="13" borderId="11" xfId="0" applyFill="1" applyBorder="1" applyAlignment="1" applyProtection="1">
      <alignment horizontal="center" vertical="center" wrapText="1"/>
      <protection/>
    </xf>
    <xf numFmtId="0" fontId="0" fillId="13" borderId="0" xfId="0" applyFill="1" applyAlignment="1">
      <alignment horizontal="center" vertical="center"/>
    </xf>
    <xf numFmtId="0" fontId="0" fillId="13" borderId="0" xfId="0" applyFill="1" applyAlignment="1">
      <alignment horizontal="center" vertical="center" wrapText="1"/>
    </xf>
    <xf numFmtId="0" fontId="5" fillId="2" borderId="23" xfId="0" applyFont="1" applyFill="1" applyBorder="1" applyAlignment="1" applyProtection="1">
      <alignment horizontal="justify" vertical="center" wrapText="1"/>
      <protection/>
    </xf>
    <xf numFmtId="0" fontId="13" fillId="2" borderId="0" xfId="0" applyFont="1" applyFill="1" applyAlignment="1">
      <alignment horizontal="justify" vertical="center"/>
    </xf>
    <xf numFmtId="0" fontId="5" fillId="2" borderId="21" xfId="0" applyFont="1" applyFill="1" applyBorder="1" applyAlignment="1" applyProtection="1">
      <alignment horizontal="justify" vertical="center" wrapText="1"/>
      <protection/>
    </xf>
    <xf numFmtId="2" fontId="5" fillId="2" borderId="21" xfId="0" applyNumberFormat="1" applyFont="1" applyFill="1" applyBorder="1" applyAlignment="1" applyProtection="1">
      <alignment horizontal="justify" vertical="center" wrapText="1"/>
      <protection/>
    </xf>
    <xf numFmtId="0" fontId="67" fillId="2" borderId="0" xfId="0" applyFont="1" applyFill="1" applyAlignment="1" applyProtection="1">
      <alignment/>
      <protection/>
    </xf>
    <xf numFmtId="0" fontId="0" fillId="2" borderId="0" xfId="0" applyFill="1" applyAlignment="1" applyProtection="1">
      <alignment/>
      <protection/>
    </xf>
    <xf numFmtId="0" fontId="5" fillId="2" borderId="11" xfId="0" applyFont="1" applyFill="1" applyBorder="1" applyAlignment="1" applyProtection="1">
      <alignment horizontal="center" vertical="center" wrapText="1"/>
      <protection/>
    </xf>
    <xf numFmtId="0" fontId="5" fillId="2" borderId="11" xfId="0" applyFont="1" applyFill="1" applyBorder="1" applyAlignment="1" applyProtection="1">
      <alignment horizontal="justify" vertical="center" wrapText="1"/>
      <protection/>
    </xf>
    <xf numFmtId="0" fontId="0" fillId="2" borderId="11" xfId="0" applyFont="1" applyFill="1" applyBorder="1" applyAlignment="1" applyProtection="1">
      <alignment horizontal="center" vertical="center"/>
      <protection/>
    </xf>
    <xf numFmtId="0" fontId="0" fillId="2" borderId="11" xfId="0" applyFont="1" applyFill="1" applyBorder="1" applyAlignment="1" applyProtection="1">
      <alignment horizontal="center" vertical="center" wrapText="1"/>
      <protection/>
    </xf>
    <xf numFmtId="0" fontId="0" fillId="2" borderId="0" xfId="0" applyFill="1" applyAlignment="1">
      <alignment horizontal="center" vertical="center"/>
    </xf>
    <xf numFmtId="0" fontId="0" fillId="2" borderId="0" xfId="0" applyFill="1" applyAlignment="1">
      <alignment horizontal="center" vertical="center" wrapText="1"/>
    </xf>
    <xf numFmtId="0" fontId="5" fillId="2" borderId="11" xfId="0" applyFont="1" applyFill="1" applyBorder="1" applyAlignment="1" applyProtection="1">
      <alignment horizontal="justify" vertical="center"/>
      <protection/>
    </xf>
    <xf numFmtId="0" fontId="14" fillId="2" borderId="18" xfId="0" applyFont="1" applyFill="1" applyBorder="1" applyAlignment="1" applyProtection="1">
      <alignment horizontal="center" vertical="center" wrapText="1"/>
      <protection/>
    </xf>
    <xf numFmtId="186" fontId="5" fillId="2" borderId="18" xfId="0" applyNumberFormat="1"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0" fontId="5" fillId="2" borderId="11" xfId="59" applyNumberFormat="1" applyFont="1" applyFill="1" applyBorder="1" applyAlignment="1" applyProtection="1">
      <alignment horizontal="center" vertical="center" wrapText="1"/>
      <protection/>
    </xf>
    <xf numFmtId="0" fontId="5" fillId="2" borderId="11" xfId="59" applyNumberFormat="1" applyFont="1" applyFill="1" applyBorder="1" applyAlignment="1" applyProtection="1">
      <alignment horizontal="justify" vertical="center" wrapText="1"/>
      <protection/>
    </xf>
    <xf numFmtId="14" fontId="5" fillId="2" borderId="11" xfId="0" applyNumberFormat="1" applyFont="1" applyFill="1" applyBorder="1" applyAlignment="1" applyProtection="1">
      <alignment horizontal="center" vertical="center" wrapText="1"/>
      <protection/>
    </xf>
    <xf numFmtId="186" fontId="5" fillId="2" borderId="11" xfId="0" applyNumberFormat="1" applyFont="1" applyFill="1" applyBorder="1" applyAlignment="1" applyProtection="1">
      <alignment horizontal="center" vertical="center" wrapText="1"/>
      <protection/>
    </xf>
    <xf numFmtId="0" fontId="14" fillId="19" borderId="18" xfId="0" applyFont="1" applyFill="1" applyBorder="1" applyAlignment="1" applyProtection="1">
      <alignment horizontal="center" vertical="center" wrapText="1"/>
      <protection/>
    </xf>
    <xf numFmtId="186" fontId="5" fillId="19" borderId="18" xfId="0" applyNumberFormat="1" applyFont="1" applyFill="1" applyBorder="1" applyAlignment="1" applyProtection="1">
      <alignment horizontal="center" vertical="center" wrapText="1"/>
      <protection/>
    </xf>
    <xf numFmtId="0" fontId="5" fillId="19" borderId="11" xfId="59" applyNumberFormat="1" applyFont="1" applyFill="1" applyBorder="1" applyAlignment="1" applyProtection="1">
      <alignment horizontal="justify" vertical="center" wrapText="1"/>
      <protection/>
    </xf>
    <xf numFmtId="0" fontId="2" fillId="19" borderId="11" xfId="59" applyNumberFormat="1" applyFont="1" applyFill="1" applyBorder="1" applyAlignment="1" applyProtection="1">
      <alignment horizontal="center" vertical="center" wrapText="1"/>
      <protection/>
    </xf>
    <xf numFmtId="0" fontId="2" fillId="2" borderId="11" xfId="59" applyNumberFormat="1" applyFont="1" applyFill="1" applyBorder="1" applyAlignment="1" applyProtection="1">
      <alignment horizontal="center" vertical="center" wrapText="1"/>
      <protection/>
    </xf>
    <xf numFmtId="14" fontId="2" fillId="2" borderId="11" xfId="0" applyNumberFormat="1" applyFont="1" applyFill="1" applyBorder="1" applyAlignment="1" applyProtection="1">
      <alignment horizontal="center" vertical="center" wrapText="1"/>
      <protection/>
    </xf>
    <xf numFmtId="0" fontId="5" fillId="11" borderId="22" xfId="0" applyFont="1" applyFill="1" applyBorder="1" applyAlignment="1" applyProtection="1">
      <alignment horizontal="justify" vertical="center" wrapText="1"/>
      <protection/>
    </xf>
    <xf numFmtId="0" fontId="17" fillId="11" borderId="21" xfId="0" applyFont="1" applyFill="1" applyBorder="1" applyAlignment="1" applyProtection="1">
      <alignment horizontal="justify" vertical="center" wrapText="1"/>
      <protection/>
    </xf>
    <xf numFmtId="0" fontId="23" fillId="11" borderId="0" xfId="0" applyFont="1" applyFill="1" applyAlignment="1" applyProtection="1">
      <alignment/>
      <protection/>
    </xf>
    <xf numFmtId="0" fontId="0" fillId="11" borderId="0" xfId="0" applyFont="1" applyFill="1" applyAlignment="1" applyProtection="1">
      <alignment/>
      <protection/>
    </xf>
    <xf numFmtId="0" fontId="5" fillId="11" borderId="0" xfId="0" applyFont="1" applyFill="1" applyBorder="1" applyAlignment="1" applyProtection="1">
      <alignment horizontal="center" vertical="center" wrapText="1"/>
      <protection/>
    </xf>
    <xf numFmtId="0" fontId="9" fillId="11" borderId="21" xfId="0" applyFont="1" applyFill="1" applyBorder="1" applyAlignment="1" applyProtection="1">
      <alignment horizontal="center" vertical="center" wrapText="1"/>
      <protection/>
    </xf>
    <xf numFmtId="0" fontId="0" fillId="12" borderId="0" xfId="0" applyFill="1" applyAlignment="1" applyProtection="1">
      <alignment/>
      <protection/>
    </xf>
    <xf numFmtId="14" fontId="68" fillId="33" borderId="11" xfId="57" applyNumberFormat="1" applyFont="1" applyFill="1" applyBorder="1" applyAlignment="1" applyProtection="1">
      <alignment horizontal="center" vertical="center"/>
      <protection/>
    </xf>
    <xf numFmtId="14"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justify" vertical="center" wrapText="1"/>
      <protection/>
    </xf>
    <xf numFmtId="186"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14" fontId="5" fillId="33" borderId="11" xfId="0" applyNumberFormat="1" applyFont="1" applyFill="1" applyBorder="1" applyAlignment="1" applyProtection="1">
      <alignment horizontal="justify" vertical="center" wrapText="1"/>
      <protection/>
    </xf>
    <xf numFmtId="0" fontId="2" fillId="33" borderId="11" xfId="0" applyFont="1" applyFill="1" applyBorder="1" applyAlignment="1" applyProtection="1">
      <alignment horizontal="center" vertical="center" wrapText="1"/>
      <protection/>
    </xf>
    <xf numFmtId="14" fontId="2" fillId="33" borderId="11" xfId="0" applyNumberFormat="1" applyFont="1" applyFill="1" applyBorder="1" applyAlignment="1" applyProtection="1">
      <alignment horizontal="center" vertical="center" wrapText="1"/>
      <protection/>
    </xf>
    <xf numFmtId="0" fontId="14" fillId="33" borderId="21" xfId="0" applyFont="1" applyFill="1" applyBorder="1" applyAlignment="1" applyProtection="1">
      <alignment horizontal="justify" vertical="center" wrapText="1"/>
      <protection/>
    </xf>
    <xf numFmtId="0" fontId="0" fillId="33" borderId="11" xfId="0" applyFill="1" applyBorder="1" applyAlignment="1" applyProtection="1">
      <alignment horizontal="center" vertical="center"/>
      <protection/>
    </xf>
    <xf numFmtId="0" fontId="0" fillId="33" borderId="0" xfId="0" applyFill="1" applyAlignment="1">
      <alignment horizontal="center" vertical="center"/>
    </xf>
    <xf numFmtId="0" fontId="0" fillId="33" borderId="0" xfId="0" applyFill="1" applyAlignment="1">
      <alignment horizontal="center" vertical="center" wrapText="1"/>
    </xf>
    <xf numFmtId="0" fontId="5" fillId="33" borderId="0" xfId="0" applyFont="1" applyFill="1" applyBorder="1" applyAlignment="1" applyProtection="1">
      <alignment horizontal="center" vertical="center" wrapText="1"/>
      <protection/>
    </xf>
    <xf numFmtId="0" fontId="15" fillId="3" borderId="21" xfId="0" applyFont="1" applyFill="1" applyBorder="1" applyAlignment="1" applyProtection="1">
      <alignment horizontal="center" vertical="center" wrapText="1"/>
      <protection/>
    </xf>
    <xf numFmtId="0" fontId="16" fillId="3" borderId="21" xfId="0" applyFont="1" applyFill="1" applyBorder="1" applyAlignment="1" applyProtection="1">
      <alignment horizontal="center" vertical="center" wrapText="1"/>
      <protection/>
    </xf>
    <xf numFmtId="0" fontId="14" fillId="3" borderId="21" xfId="0" applyFont="1" applyFill="1" applyBorder="1" applyAlignment="1" applyProtection="1">
      <alignment horizontal="center" vertical="center" wrapText="1"/>
      <protection/>
    </xf>
    <xf numFmtId="0" fontId="10" fillId="3" borderId="21" xfId="0" applyFont="1" applyFill="1" applyBorder="1" applyAlignment="1" applyProtection="1">
      <alignment horizontal="center" vertical="center" wrapText="1"/>
      <protection/>
    </xf>
    <xf numFmtId="0" fontId="5" fillId="3" borderId="0" xfId="0" applyFont="1" applyFill="1" applyBorder="1" applyAlignment="1" applyProtection="1">
      <alignment horizontal="center" vertical="center" wrapText="1"/>
      <protection/>
    </xf>
    <xf numFmtId="0" fontId="69" fillId="13" borderId="0" xfId="0" applyFont="1" applyFill="1" applyAlignment="1" applyProtection="1">
      <alignment/>
      <protection/>
    </xf>
    <xf numFmtId="186" fontId="68" fillId="13" borderId="14" xfId="0" applyNumberFormat="1" applyFont="1" applyFill="1" applyBorder="1" applyAlignment="1" applyProtection="1">
      <alignment horizontal="center" vertical="center" wrapText="1"/>
      <protection/>
    </xf>
    <xf numFmtId="0" fontId="68" fillId="13" borderId="14" xfId="0" applyFont="1" applyFill="1" applyBorder="1" applyAlignment="1" applyProtection="1">
      <alignment vertical="center" wrapText="1"/>
      <protection/>
    </xf>
    <xf numFmtId="14" fontId="5" fillId="13" borderId="11" xfId="57" applyNumberFormat="1" applyFont="1" applyFill="1" applyBorder="1" applyAlignment="1" applyProtection="1">
      <alignment horizontal="center" vertical="center"/>
      <protection/>
    </xf>
    <xf numFmtId="2" fontId="5" fillId="13" borderId="21" xfId="0" applyNumberFormat="1" applyFont="1" applyFill="1" applyBorder="1" applyAlignment="1" applyProtection="1">
      <alignment horizontal="justify" vertical="center" wrapText="1"/>
      <protection/>
    </xf>
    <xf numFmtId="0" fontId="5" fillId="13" borderId="0" xfId="0" applyFont="1" applyFill="1" applyBorder="1" applyAlignment="1" applyProtection="1">
      <alignment horizontal="center" vertical="center" wrapText="1"/>
      <protection/>
    </xf>
    <xf numFmtId="2" fontId="5" fillId="13" borderId="21" xfId="0" applyNumberFormat="1" applyFont="1" applyFill="1" applyBorder="1" applyAlignment="1" applyProtection="1">
      <alignment horizontal="center" vertical="center" wrapText="1"/>
      <protection/>
    </xf>
    <xf numFmtId="0" fontId="5" fillId="13" borderId="0" xfId="0" applyFont="1" applyFill="1" applyAlignment="1" applyProtection="1">
      <alignment horizontal="center" vertical="center"/>
      <protection/>
    </xf>
    <xf numFmtId="0" fontId="5" fillId="11" borderId="11" xfId="0" applyFont="1" applyFill="1" applyBorder="1" applyAlignment="1" applyProtection="1">
      <alignment horizontal="left" vertical="center" wrapText="1"/>
      <protection/>
    </xf>
    <xf numFmtId="0" fontId="5" fillId="11" borderId="14" xfId="0" applyFont="1" applyFill="1" applyBorder="1" applyAlignment="1" applyProtection="1">
      <alignment horizontal="left" vertical="center" wrapText="1"/>
      <protection/>
    </xf>
    <xf numFmtId="2" fontId="5" fillId="11" borderId="21" xfId="0" applyNumberFormat="1" applyFont="1" applyFill="1" applyBorder="1" applyAlignment="1" applyProtection="1">
      <alignment horizontal="justify" vertical="center" wrapText="1"/>
      <protection/>
    </xf>
    <xf numFmtId="0" fontId="15" fillId="11" borderId="21" xfId="0" applyFont="1" applyFill="1" applyBorder="1" applyAlignment="1" applyProtection="1">
      <alignment horizontal="justify" vertical="center" wrapText="1"/>
      <protection/>
    </xf>
    <xf numFmtId="2" fontId="5" fillId="11" borderId="21" xfId="0" applyNumberFormat="1" applyFont="1" applyFill="1" applyBorder="1" applyAlignment="1" applyProtection="1">
      <alignment horizontal="center" vertical="center" wrapText="1"/>
      <protection/>
    </xf>
    <xf numFmtId="0" fontId="16" fillId="11" borderId="21" xfId="0" applyFont="1" applyFill="1" applyBorder="1" applyAlignment="1" applyProtection="1">
      <alignment horizontal="justify" vertical="center" wrapText="1"/>
      <protection/>
    </xf>
    <xf numFmtId="0" fontId="5" fillId="12" borderId="21" xfId="0" applyFont="1" applyFill="1" applyBorder="1" applyAlignment="1" applyProtection="1">
      <alignment horizontal="center" vertical="center" wrapText="1"/>
      <protection/>
    </xf>
    <xf numFmtId="0" fontId="5" fillId="12" borderId="21" xfId="0" applyFont="1" applyFill="1" applyBorder="1" applyAlignment="1" applyProtection="1">
      <alignment horizontal="justify" vertical="center" wrapText="1"/>
      <protection/>
    </xf>
    <xf numFmtId="2" fontId="5" fillId="12" borderId="21" xfId="0" applyNumberFormat="1" applyFont="1" applyFill="1" applyBorder="1" applyAlignment="1" applyProtection="1">
      <alignment horizontal="center" vertical="center" wrapText="1"/>
      <protection/>
    </xf>
    <xf numFmtId="0" fontId="67" fillId="12" borderId="0" xfId="0" applyFont="1" applyFill="1" applyAlignment="1" applyProtection="1">
      <alignment/>
      <protection/>
    </xf>
    <xf numFmtId="2" fontId="5" fillId="12" borderId="21" xfId="0" applyNumberFormat="1" applyFont="1" applyFill="1" applyBorder="1" applyAlignment="1" applyProtection="1">
      <alignment horizontal="justify" vertical="center" wrapText="1"/>
      <protection/>
    </xf>
    <xf numFmtId="0" fontId="0" fillId="12" borderId="11" xfId="0" applyFill="1" applyBorder="1" applyAlignment="1" applyProtection="1">
      <alignment horizontal="center" vertical="center"/>
      <protection/>
    </xf>
    <xf numFmtId="0" fontId="0" fillId="12" borderId="0" xfId="0" applyFill="1" applyAlignment="1">
      <alignment horizontal="center" vertical="center"/>
    </xf>
    <xf numFmtId="0" fontId="0" fillId="12" borderId="0" xfId="0" applyFill="1" applyAlignment="1">
      <alignment horizontal="center" vertical="center" wrapText="1"/>
    </xf>
    <xf numFmtId="0" fontId="5" fillId="12" borderId="0" xfId="0" applyFont="1" applyFill="1" applyBorder="1" applyAlignment="1" applyProtection="1">
      <alignment horizontal="center" vertical="center" wrapText="1"/>
      <protection/>
    </xf>
    <xf numFmtId="0" fontId="5" fillId="2" borderId="24" xfId="0" applyFont="1" applyFill="1" applyBorder="1" applyAlignment="1" applyProtection="1">
      <alignment horizontal="justify" vertical="center" wrapText="1"/>
      <protection/>
    </xf>
    <xf numFmtId="0" fontId="70" fillId="2" borderId="0" xfId="0" applyFont="1" applyFill="1" applyAlignment="1" applyProtection="1">
      <alignment/>
      <protection/>
    </xf>
    <xf numFmtId="0" fontId="69" fillId="2" borderId="0" xfId="0" applyFont="1" applyFill="1" applyAlignment="1" applyProtection="1">
      <alignment/>
      <protection/>
    </xf>
    <xf numFmtId="0" fontId="5" fillId="33" borderId="14" xfId="0" applyFont="1" applyFill="1" applyBorder="1" applyAlignment="1" applyProtection="1">
      <alignment horizontal="center" vertical="center" wrapText="1"/>
      <protection/>
    </xf>
    <xf numFmtId="14" fontId="68" fillId="11" borderId="14" xfId="57" applyNumberFormat="1" applyFont="1" applyFill="1" applyBorder="1" applyAlignment="1" applyProtection="1">
      <alignment horizontal="center" vertical="center"/>
      <protection/>
    </xf>
    <xf numFmtId="0" fontId="2" fillId="14" borderId="14" xfId="0" applyFont="1" applyFill="1" applyBorder="1" applyAlignment="1" applyProtection="1">
      <alignment horizontal="center" vertical="center" wrapText="1"/>
      <protection/>
    </xf>
    <xf numFmtId="14" fontId="68"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2" borderId="25" xfId="0" applyFont="1" applyFill="1" applyBorder="1" applyAlignment="1" applyProtection="1">
      <alignment horizontal="justify" vertical="center" wrapText="1"/>
      <protection/>
    </xf>
    <xf numFmtId="0" fontId="5" fillId="2" borderId="21" xfId="0" applyFont="1" applyFill="1" applyBorder="1" applyAlignment="1" applyProtection="1">
      <alignment horizontal="center" vertical="center" wrapText="1"/>
      <protection/>
    </xf>
    <xf numFmtId="0" fontId="5" fillId="2" borderId="22" xfId="0" applyFont="1" applyFill="1" applyBorder="1" applyAlignment="1" applyProtection="1">
      <alignment horizontal="center" vertical="center" wrapText="1"/>
      <protection/>
    </xf>
    <xf numFmtId="0" fontId="13" fillId="2" borderId="21" xfId="0" applyFont="1" applyFill="1" applyBorder="1" applyAlignment="1">
      <alignment horizontal="justify" vertical="center"/>
    </xf>
    <xf numFmtId="0" fontId="5" fillId="2" borderId="26" xfId="0" applyFont="1" applyFill="1" applyBorder="1" applyAlignment="1" applyProtection="1">
      <alignment horizontal="justify" vertical="center" wrapText="1"/>
      <protection/>
    </xf>
    <xf numFmtId="0" fontId="5" fillId="2" borderId="27" xfId="0" applyFont="1" applyFill="1" applyBorder="1" applyAlignment="1" applyProtection="1">
      <alignment horizontal="justify" vertical="center" wrapText="1"/>
      <protection/>
    </xf>
    <xf numFmtId="0" fontId="5" fillId="2" borderId="28" xfId="0" applyFont="1" applyFill="1" applyBorder="1" applyAlignment="1" applyProtection="1">
      <alignment horizontal="justify" vertical="center" wrapText="1"/>
      <protection/>
    </xf>
    <xf numFmtId="0" fontId="5" fillId="2" borderId="29" xfId="0" applyFont="1" applyFill="1" applyBorder="1" applyAlignment="1" applyProtection="1">
      <alignment horizontal="justify" vertical="center" wrapText="1"/>
      <protection/>
    </xf>
    <xf numFmtId="0" fontId="0" fillId="2" borderId="0" xfId="0" applyFont="1" applyFill="1" applyAlignment="1">
      <alignment horizontal="center" vertical="center"/>
    </xf>
    <xf numFmtId="0" fontId="0" fillId="2" borderId="0" xfId="0" applyFont="1" applyFill="1" applyAlignment="1">
      <alignment horizontal="center" vertical="center" wrapText="1"/>
    </xf>
    <xf numFmtId="0" fontId="0" fillId="2" borderId="0" xfId="0" applyFont="1" applyFill="1" applyAlignment="1" applyProtection="1">
      <alignment/>
      <protection/>
    </xf>
    <xf numFmtId="0" fontId="0" fillId="2" borderId="0" xfId="0" applyFont="1" applyFill="1" applyAlignment="1" applyProtection="1">
      <alignment/>
      <protection/>
    </xf>
    <xf numFmtId="0" fontId="5" fillId="2" borderId="18" xfId="57" applyFont="1" applyFill="1" applyBorder="1" applyAlignment="1" applyProtection="1">
      <alignment horizontal="center" vertical="center" wrapText="1"/>
      <protection/>
    </xf>
    <xf numFmtId="0" fontId="5" fillId="2" borderId="14" xfId="57" applyFont="1" applyFill="1" applyBorder="1" applyAlignment="1" applyProtection="1">
      <alignment horizontal="center" vertical="center" wrapText="1"/>
      <protection/>
    </xf>
    <xf numFmtId="14" fontId="5" fillId="2" borderId="30" xfId="57" applyNumberFormat="1" applyFont="1" applyFill="1" applyBorder="1" applyAlignment="1" applyProtection="1">
      <alignment horizontal="center" vertical="center" wrapText="1"/>
      <protection/>
    </xf>
    <xf numFmtId="0" fontId="14" fillId="11" borderId="11" xfId="0" applyFont="1" applyFill="1" applyBorder="1" applyAlignment="1" applyProtection="1">
      <alignment horizontal="center" vertical="center" wrapText="1"/>
      <protection/>
    </xf>
    <xf numFmtId="0" fontId="14" fillId="3" borderId="11" xfId="0" applyFont="1" applyFill="1" applyBorder="1" applyAlignment="1" applyProtection="1">
      <alignment horizontal="center" vertical="center" wrapText="1"/>
      <protection/>
    </xf>
    <xf numFmtId="0" fontId="15" fillId="11" borderId="11" xfId="0" applyFont="1" applyFill="1" applyBorder="1" applyAlignment="1" applyProtection="1">
      <alignment horizontal="center" vertical="center" wrapText="1"/>
      <protection/>
    </xf>
    <xf numFmtId="0" fontId="5" fillId="5" borderId="21" xfId="0" applyFont="1" applyFill="1" applyBorder="1" applyAlignment="1" applyProtection="1">
      <alignment horizontal="center" vertical="center" wrapText="1"/>
      <protection/>
    </xf>
    <xf numFmtId="0" fontId="5" fillId="5" borderId="21" xfId="0" applyFont="1" applyFill="1" applyBorder="1" applyAlignment="1" applyProtection="1">
      <alignment horizontal="justify" vertical="center" wrapText="1"/>
      <protection/>
    </xf>
    <xf numFmtId="2" fontId="5" fillId="5" borderId="21" xfId="0" applyNumberFormat="1" applyFont="1" applyFill="1" applyBorder="1" applyAlignment="1" applyProtection="1">
      <alignment horizontal="justify" vertical="center" wrapText="1"/>
      <protection/>
    </xf>
    <xf numFmtId="0" fontId="67" fillId="5" borderId="0" xfId="0" applyFont="1" applyFill="1" applyAlignment="1" applyProtection="1">
      <alignment/>
      <protection/>
    </xf>
    <xf numFmtId="0" fontId="0" fillId="5" borderId="0" xfId="0" applyFill="1" applyAlignment="1" applyProtection="1">
      <alignment/>
      <protection/>
    </xf>
    <xf numFmtId="0" fontId="5" fillId="5" borderId="11" xfId="0" applyFont="1" applyFill="1" applyBorder="1" applyAlignment="1" applyProtection="1">
      <alignment horizontal="center" vertical="center" wrapText="1"/>
      <protection/>
    </xf>
    <xf numFmtId="0" fontId="5" fillId="5" borderId="11" xfId="0" applyFont="1" applyFill="1" applyBorder="1" applyAlignment="1" applyProtection="1">
      <alignment horizontal="justify" vertical="center" wrapText="1"/>
      <protection/>
    </xf>
    <xf numFmtId="0" fontId="0" fillId="5" borderId="11" xfId="0" applyFill="1" applyBorder="1" applyAlignment="1" applyProtection="1">
      <alignment horizontal="center" vertical="center"/>
      <protection/>
    </xf>
    <xf numFmtId="0" fontId="0" fillId="5" borderId="0" xfId="0" applyFill="1" applyAlignment="1">
      <alignment horizontal="center" vertical="center"/>
    </xf>
    <xf numFmtId="0" fontId="0" fillId="5" borderId="0" xfId="0" applyFill="1" applyAlignment="1">
      <alignment horizontal="center" vertical="center" wrapText="1"/>
    </xf>
    <xf numFmtId="0" fontId="5" fillId="5" borderId="0" xfId="0" applyFont="1" applyFill="1" applyBorder="1" applyAlignment="1" applyProtection="1">
      <alignment horizontal="center" vertical="center" wrapText="1"/>
      <protection/>
    </xf>
    <xf numFmtId="0" fontId="68" fillId="33" borderId="14" xfId="57" applyFont="1" applyFill="1" applyBorder="1" applyAlignment="1" applyProtection="1">
      <alignment horizontal="center" vertical="center"/>
      <protection/>
    </xf>
    <xf numFmtId="0" fontId="5" fillId="2" borderId="18" xfId="57" applyFont="1" applyFill="1" applyBorder="1" applyAlignment="1" applyProtection="1">
      <alignment horizontal="center" vertical="center"/>
      <protection/>
    </xf>
    <xf numFmtId="0" fontId="68" fillId="9" borderId="18" xfId="57" applyFont="1" applyFill="1" applyBorder="1" applyAlignment="1" applyProtection="1">
      <alignment horizontal="center" vertical="center"/>
      <protection/>
    </xf>
    <xf numFmtId="186" fontId="5" fillId="3" borderId="31" xfId="0" applyNumberFormat="1" applyFont="1" applyFill="1" applyBorder="1" applyAlignment="1" applyProtection="1">
      <alignment horizontal="center" vertical="center" wrapText="1"/>
      <protection/>
    </xf>
    <xf numFmtId="0" fontId="16" fillId="13" borderId="24" xfId="0" applyFont="1" applyFill="1" applyBorder="1" applyAlignment="1" applyProtection="1">
      <alignment horizontal="justify" vertical="center" wrapText="1"/>
      <protection/>
    </xf>
    <xf numFmtId="0" fontId="15" fillId="13" borderId="24" xfId="0" applyFont="1" applyFill="1" applyBorder="1" applyAlignment="1" applyProtection="1">
      <alignment horizontal="justify" vertical="center" wrapText="1"/>
      <protection/>
    </xf>
    <xf numFmtId="0" fontId="14" fillId="13" borderId="24" xfId="0" applyFont="1" applyFill="1" applyBorder="1" applyAlignment="1" applyProtection="1">
      <alignment horizontal="justify" vertical="center" wrapText="1"/>
      <protection/>
    </xf>
    <xf numFmtId="0" fontId="15" fillId="13" borderId="21" xfId="0" applyFont="1" applyFill="1" applyBorder="1" applyAlignment="1" applyProtection="1">
      <alignment horizontal="justify" vertical="center" wrapText="1"/>
      <protection/>
    </xf>
    <xf numFmtId="0" fontId="5" fillId="13" borderId="14" xfId="0" applyNumberFormat="1" applyFont="1" applyFill="1" applyBorder="1" applyAlignment="1" applyProtection="1">
      <alignment horizontal="center" vertical="center" wrapText="1"/>
      <protection/>
    </xf>
    <xf numFmtId="0" fontId="5" fillId="13" borderId="18" xfId="0" applyFont="1" applyFill="1" applyBorder="1" applyAlignment="1" applyProtection="1">
      <alignment horizontal="center" vertical="center" wrapText="1"/>
      <protection/>
    </xf>
    <xf numFmtId="186" fontId="5" fillId="13" borderId="18" xfId="0" applyNumberFormat="1" applyFont="1" applyFill="1" applyBorder="1" applyAlignment="1" applyProtection="1">
      <alignment horizontal="center" vertical="center" wrapText="1"/>
      <protection/>
    </xf>
    <xf numFmtId="9" fontId="5" fillId="13" borderId="14" xfId="59" applyNumberFormat="1" applyFont="1" applyFill="1" applyBorder="1" applyAlignment="1" applyProtection="1">
      <alignment horizontal="center" vertical="center" wrapText="1"/>
      <protection/>
    </xf>
    <xf numFmtId="14" fontId="68" fillId="12" borderId="14" xfId="57" applyNumberFormat="1" applyFont="1" applyFill="1" applyBorder="1" applyAlignment="1" applyProtection="1">
      <alignment horizontal="center" vertical="center"/>
      <protection/>
    </xf>
    <xf numFmtId="14" fontId="5" fillId="12" borderId="14" xfId="0" applyNumberFormat="1" applyFont="1" applyFill="1" applyBorder="1" applyAlignment="1" applyProtection="1">
      <alignment horizontal="center" vertical="center" wrapText="1"/>
      <protection/>
    </xf>
    <xf numFmtId="0" fontId="5" fillId="12" borderId="0" xfId="0" applyFont="1" applyFill="1" applyBorder="1" applyAlignment="1" applyProtection="1">
      <alignment horizontal="justify" vertical="center" wrapText="1"/>
      <protection/>
    </xf>
    <xf numFmtId="0" fontId="14" fillId="12" borderId="21" xfId="0" applyFont="1" applyFill="1" applyBorder="1" applyAlignment="1" applyProtection="1">
      <alignment horizontal="justify" vertical="center" wrapText="1"/>
      <protection/>
    </xf>
    <xf numFmtId="196" fontId="5" fillId="40" borderId="11" xfId="59"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left" vertical="center" wrapText="1"/>
      <protection/>
    </xf>
    <xf numFmtId="0" fontId="5" fillId="40" borderId="11" xfId="58" applyFont="1" applyFill="1" applyBorder="1" applyAlignment="1" applyProtection="1">
      <alignment horizontal="justify" vertical="center" wrapText="1"/>
      <protection/>
    </xf>
    <xf numFmtId="9" fontId="5" fillId="3" borderId="11" xfId="59" applyNumberFormat="1" applyFont="1" applyFill="1" applyBorder="1" applyAlignment="1" applyProtection="1">
      <alignment horizontal="center" vertical="center" wrapText="1"/>
      <protection/>
    </xf>
    <xf numFmtId="0" fontId="5" fillId="3" borderId="11" xfId="54" applyFont="1" applyFill="1" applyBorder="1" applyAlignment="1" applyProtection="1">
      <alignment horizontal="center" vertical="center" wrapText="1"/>
      <protection/>
    </xf>
    <xf numFmtId="1" fontId="5" fillId="3" borderId="11" xfId="54" applyNumberFormat="1" applyFont="1" applyFill="1" applyBorder="1" applyAlignment="1" applyProtection="1">
      <alignment horizontal="center" vertical="center" wrapText="1"/>
      <protection/>
    </xf>
    <xf numFmtId="0" fontId="5" fillId="3" borderId="11" xfId="58" applyFont="1" applyFill="1" applyBorder="1" applyAlignment="1" applyProtection="1">
      <alignment horizontal="center" vertical="center" wrapText="1"/>
      <protection/>
    </xf>
    <xf numFmtId="0" fontId="68" fillId="11" borderId="11" xfId="57" applyFont="1" applyFill="1" applyBorder="1" applyAlignment="1" applyProtection="1">
      <alignment horizontal="center" vertical="center" wrapText="1"/>
      <protection/>
    </xf>
    <xf numFmtId="0" fontId="68" fillId="11" borderId="11" xfId="57" applyFont="1" applyFill="1" applyBorder="1" applyAlignment="1" applyProtection="1">
      <alignment horizontal="center" vertical="center"/>
      <protection/>
    </xf>
    <xf numFmtId="9" fontId="68" fillId="11" borderId="11" xfId="57" applyNumberFormat="1" applyFont="1" applyFill="1" applyBorder="1" applyAlignment="1" applyProtection="1">
      <alignment horizontal="center" vertical="center"/>
      <protection/>
    </xf>
    <xf numFmtId="0" fontId="5" fillId="11" borderId="11" xfId="54"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14" fillId="9" borderId="11" xfId="58" applyFont="1" applyFill="1" applyBorder="1" applyAlignment="1" applyProtection="1">
      <alignment horizontal="justify" vertical="center" wrapText="1"/>
      <protection/>
    </xf>
    <xf numFmtId="9" fontId="5" fillId="9" borderId="11" xfId="59" applyNumberFormat="1" applyFont="1" applyFill="1" applyBorder="1" applyAlignment="1" applyProtection="1">
      <alignment horizontal="center" vertical="center" wrapText="1"/>
      <protection/>
    </xf>
    <xf numFmtId="0" fontId="14" fillId="9" borderId="11" xfId="58"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5" fillId="9" borderId="11" xfId="58" applyFont="1" applyFill="1" applyBorder="1" applyAlignment="1" applyProtection="1">
      <alignment horizontal="left" vertical="center" wrapText="1"/>
      <protection/>
    </xf>
    <xf numFmtId="196" fontId="5" fillId="13" borderId="11" xfId="0" applyNumberFormat="1" applyFont="1" applyFill="1" applyBorder="1" applyAlignment="1" applyProtection="1">
      <alignment horizontal="center" vertical="center" wrapText="1"/>
      <protection/>
    </xf>
    <xf numFmtId="0" fontId="5" fillId="13" borderId="11" xfId="59" applyFont="1" applyFill="1" applyBorder="1" applyAlignment="1" applyProtection="1">
      <alignment horizontal="center" vertical="center" wrapText="1"/>
      <protection/>
    </xf>
    <xf numFmtId="9" fontId="5" fillId="13" borderId="11" xfId="0" applyNumberFormat="1" applyFont="1" applyFill="1" applyBorder="1" applyAlignment="1" applyProtection="1">
      <alignment horizontal="center" vertical="center" wrapText="1"/>
      <protection/>
    </xf>
    <xf numFmtId="0" fontId="5" fillId="19" borderId="11" xfId="59" applyNumberFormat="1" applyFont="1" applyFill="1" applyBorder="1" applyAlignment="1" applyProtection="1">
      <alignment horizontal="center" vertical="center" wrapText="1"/>
      <protection/>
    </xf>
    <xf numFmtId="199" fontId="21" fillId="2" borderId="11" xfId="59" applyNumberFormat="1" applyFont="1" applyFill="1" applyBorder="1" applyAlignment="1" applyProtection="1">
      <alignment horizontal="center" vertical="center" wrapText="1"/>
      <protection/>
    </xf>
    <xf numFmtId="196" fontId="21" fillId="2" borderId="11" xfId="59" applyNumberFormat="1" applyFont="1" applyFill="1" applyBorder="1" applyAlignment="1" applyProtection="1">
      <alignment horizontal="center" vertical="center" wrapText="1"/>
      <protection/>
    </xf>
    <xf numFmtId="9" fontId="21" fillId="2" borderId="14" xfId="59" applyNumberFormat="1" applyFont="1" applyFill="1" applyBorder="1" applyAlignment="1" applyProtection="1">
      <alignment horizontal="center" vertical="center" wrapText="1"/>
      <protection/>
    </xf>
    <xf numFmtId="0" fontId="5" fillId="2" borderId="11" xfId="59" applyNumberFormat="1" applyFont="1" applyFill="1" applyBorder="1" applyAlignment="1" applyProtection="1">
      <alignment horizontal="justify" vertical="center" wrapText="1"/>
      <protection/>
    </xf>
    <xf numFmtId="196" fontId="21" fillId="19" borderId="14" xfId="59" applyNumberFormat="1" applyFont="1" applyFill="1" applyBorder="1" applyAlignment="1" applyProtection="1">
      <alignment horizontal="center" vertical="center" wrapText="1"/>
      <protection/>
    </xf>
    <xf numFmtId="9" fontId="21" fillId="19" borderId="11" xfId="59" applyNumberFormat="1" applyFont="1" applyFill="1" applyBorder="1" applyAlignment="1" applyProtection="1">
      <alignment horizontal="center" vertical="center" wrapText="1"/>
      <protection/>
    </xf>
    <xf numFmtId="9" fontId="21" fillId="2" borderId="11" xfId="59" applyNumberFormat="1" applyFont="1" applyFill="1" applyBorder="1" applyAlignment="1" applyProtection="1">
      <alignment horizontal="center" vertical="center" wrapText="1"/>
      <protection/>
    </xf>
    <xf numFmtId="4" fontId="21" fillId="2" borderId="11" xfId="59" applyNumberFormat="1" applyFont="1" applyFill="1" applyBorder="1" applyAlignment="1" applyProtection="1">
      <alignment horizontal="center" vertical="center" wrapText="1"/>
      <protection/>
    </xf>
    <xf numFmtId="0" fontId="14" fillId="2" borderId="18" xfId="0" applyFont="1" applyFill="1" applyBorder="1" applyAlignment="1" applyProtection="1">
      <alignment horizontal="justify" vertical="center" wrapText="1"/>
      <protection/>
    </xf>
    <xf numFmtId="0" fontId="14" fillId="2" borderId="32" xfId="59" applyNumberFormat="1" applyFont="1" applyFill="1" applyBorder="1" applyAlignment="1" applyProtection="1">
      <alignment horizontal="justify" vertical="center" wrapText="1"/>
      <protection/>
    </xf>
    <xf numFmtId="9" fontId="5" fillId="11" borderId="11" xfId="59" applyNumberFormat="1" applyFont="1" applyFill="1" applyBorder="1" applyAlignment="1" applyProtection="1">
      <alignment horizontal="center" vertical="center" wrapText="1"/>
      <protection/>
    </xf>
    <xf numFmtId="196" fontId="5" fillId="11" borderId="11" xfId="59" applyNumberFormat="1" applyFont="1" applyFill="1" applyBorder="1" applyAlignment="1" applyProtection="1">
      <alignment horizontal="center" vertical="center" wrapText="1"/>
      <protection/>
    </xf>
    <xf numFmtId="196" fontId="5" fillId="11" borderId="11" xfId="0" applyNumberFormat="1" applyFont="1" applyFill="1" applyBorder="1" applyAlignment="1" applyProtection="1">
      <alignment horizontal="center" vertical="center" wrapText="1"/>
      <protection/>
    </xf>
    <xf numFmtId="14" fontId="5" fillId="11" borderId="0" xfId="0" applyNumberFormat="1" applyFont="1" applyFill="1" applyBorder="1" applyAlignment="1" applyProtection="1">
      <alignment horizontal="center" vertical="center" wrapText="1"/>
      <protection/>
    </xf>
    <xf numFmtId="0" fontId="5" fillId="11" borderId="32" xfId="59" applyNumberFormat="1" applyFont="1" applyFill="1" applyBorder="1" applyAlignment="1" applyProtection="1">
      <alignment horizontal="center" vertical="center" wrapText="1"/>
      <protection/>
    </xf>
    <xf numFmtId="197" fontId="5" fillId="11"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196" fontId="5" fillId="33" borderId="11" xfId="0" applyNumberFormat="1" applyFont="1" applyFill="1" applyBorder="1" applyAlignment="1" applyProtection="1">
      <alignment horizontal="center" vertical="center" wrapText="1"/>
      <protection/>
    </xf>
    <xf numFmtId="9" fontId="5" fillId="33" borderId="11" xfId="59" applyNumberFormat="1" applyFont="1" applyFill="1" applyBorder="1" applyAlignment="1" applyProtection="1">
      <alignment horizontal="center" vertical="center" wrapText="1"/>
      <protection/>
    </xf>
    <xf numFmtId="197" fontId="5" fillId="33" borderId="11" xfId="0" applyNumberFormat="1" applyFont="1" applyFill="1" applyBorder="1" applyAlignment="1" applyProtection="1">
      <alignment horizontal="center" vertical="center" wrapText="1"/>
      <protection/>
    </xf>
    <xf numFmtId="9" fontId="5" fillId="11" borderId="11" xfId="59" applyNumberFormat="1" applyFont="1" applyFill="1" applyBorder="1" applyAlignment="1" applyProtection="1">
      <alignment horizontal="center" vertical="center" wrapText="1"/>
      <protection/>
    </xf>
    <xf numFmtId="0" fontId="5" fillId="11" borderId="11" xfId="54" applyFont="1" applyFill="1" applyBorder="1" applyAlignment="1" applyProtection="1">
      <alignment horizontal="center" vertical="center" wrapText="1"/>
      <protection/>
    </xf>
    <xf numFmtId="0" fontId="5" fillId="11" borderId="11" xfId="59" applyFont="1" applyFill="1" applyBorder="1" applyAlignment="1" applyProtection="1">
      <alignment horizontal="center" vertical="center" wrapText="1"/>
      <protection/>
    </xf>
    <xf numFmtId="0" fontId="21" fillId="12" borderId="11" xfId="54" applyFont="1" applyFill="1" applyBorder="1" applyAlignment="1" applyProtection="1">
      <alignment horizontal="center" vertical="center" wrapText="1"/>
      <protection locked="0"/>
    </xf>
    <xf numFmtId="0" fontId="21" fillId="12" borderId="11" xfId="54" applyFont="1" applyFill="1" applyBorder="1" applyAlignment="1" applyProtection="1">
      <alignment horizontal="center" vertical="center" wrapText="1"/>
      <protection/>
    </xf>
    <xf numFmtId="0" fontId="21" fillId="12" borderId="11" xfId="59" applyNumberFormat="1" applyFont="1" applyFill="1" applyBorder="1" applyAlignment="1" applyProtection="1">
      <alignment horizontal="center" vertical="center" wrapText="1"/>
      <protection/>
    </xf>
    <xf numFmtId="9" fontId="21" fillId="12" borderId="11" xfId="59" applyNumberFormat="1" applyFont="1" applyFill="1" applyBorder="1" applyAlignment="1" applyProtection="1">
      <alignment horizontal="center" vertical="center" wrapText="1"/>
      <protection/>
    </xf>
    <xf numFmtId="4" fontId="21" fillId="12" borderId="11" xfId="54" applyNumberFormat="1" applyFont="1" applyFill="1" applyBorder="1" applyAlignment="1" applyProtection="1">
      <alignment horizontal="center" vertical="center" wrapText="1"/>
      <protection locked="0"/>
    </xf>
    <xf numFmtId="0" fontId="5" fillId="12" borderId="11" xfId="59" applyFont="1" applyFill="1" applyBorder="1" applyAlignment="1" applyProtection="1">
      <alignment horizontal="center" vertical="center" wrapText="1"/>
      <protection locked="0"/>
    </xf>
    <xf numFmtId="0" fontId="5" fillId="12" borderId="11" xfId="54" applyFont="1" applyFill="1" applyBorder="1" applyAlignment="1" applyProtection="1">
      <alignment horizontal="center" vertical="center" wrapText="1"/>
      <protection locked="0"/>
    </xf>
    <xf numFmtId="0" fontId="5" fillId="12" borderId="11" xfId="54" applyFont="1" applyFill="1" applyBorder="1" applyAlignment="1" applyProtection="1">
      <alignment horizontal="center" vertical="top" wrapText="1"/>
      <protection locked="0"/>
    </xf>
    <xf numFmtId="0" fontId="5" fillId="12" borderId="11" xfId="54" applyFont="1" applyFill="1" applyBorder="1" applyAlignment="1" applyProtection="1">
      <alignment horizontal="center" vertical="center" wrapText="1"/>
      <protection/>
    </xf>
    <xf numFmtId="0" fontId="5" fillId="12" borderId="11" xfId="54" applyFont="1" applyFill="1" applyBorder="1" applyAlignment="1" applyProtection="1">
      <alignment horizontal="left" vertical="center" wrapText="1"/>
      <protection/>
    </xf>
    <xf numFmtId="0" fontId="2" fillId="40" borderId="11" xfId="58"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justify"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9" fontId="5" fillId="13" borderId="11" xfId="59" applyNumberFormat="1" applyFont="1" applyFill="1" applyBorder="1" applyAlignment="1" applyProtection="1">
      <alignment horizontal="center" vertical="center" wrapText="1"/>
      <protection/>
    </xf>
    <xf numFmtId="196" fontId="5" fillId="13" borderId="11" xfId="59" applyNumberFormat="1" applyFont="1" applyFill="1" applyBorder="1" applyAlignment="1" applyProtection="1">
      <alignment horizontal="center" vertical="center" wrapText="1"/>
      <protection/>
    </xf>
    <xf numFmtId="0" fontId="5" fillId="13" borderId="11" xfId="58"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13" borderId="11" xfId="59" applyNumberFormat="1" applyFont="1" applyFill="1" applyBorder="1" applyAlignment="1" applyProtection="1">
      <alignment horizontal="center" vertical="center" wrapText="1"/>
      <protection/>
    </xf>
    <xf numFmtId="0" fontId="14" fillId="13" borderId="11" xfId="58" applyFont="1" applyFill="1" applyBorder="1" applyAlignment="1" applyProtection="1">
      <alignment horizontal="center" vertical="center" wrapText="1"/>
      <protection/>
    </xf>
    <xf numFmtId="0" fontId="24" fillId="40" borderId="11" xfId="0" applyFont="1" applyFill="1" applyBorder="1" applyAlignment="1" applyProtection="1">
      <alignment horizontal="justify" vertical="center" wrapText="1"/>
      <protection/>
    </xf>
    <xf numFmtId="0" fontId="5" fillId="2" borderId="18" xfId="59" applyNumberFormat="1" applyFont="1" applyFill="1" applyBorder="1" applyAlignment="1" applyProtection="1">
      <alignment horizontal="justify" vertical="center" wrapText="1"/>
      <protection/>
    </xf>
    <xf numFmtId="0" fontId="0" fillId="0" borderId="33" xfId="0" applyFont="1" applyBorder="1" applyAlignment="1">
      <alignment horizontal="left"/>
    </xf>
    <xf numFmtId="0" fontId="0" fillId="0" borderId="34" xfId="0" applyFont="1" applyBorder="1" applyAlignment="1">
      <alignment horizontal="left"/>
    </xf>
    <xf numFmtId="0" fontId="0" fillId="0" borderId="35" xfId="0" applyFont="1" applyBorder="1" applyAlignment="1">
      <alignment horizontal="left"/>
    </xf>
    <xf numFmtId="0" fontId="10" fillId="0" borderId="13" xfId="0" applyFont="1" applyBorder="1" applyAlignment="1">
      <alignment horizontal="center" wrapText="1"/>
    </xf>
    <xf numFmtId="0" fontId="71" fillId="0" borderId="13" xfId="0" applyFont="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xf>
    <xf numFmtId="0" fontId="0" fillId="0" borderId="15" xfId="0" applyBorder="1" applyAlignment="1">
      <alignment horizontal="center"/>
    </xf>
    <xf numFmtId="0" fontId="0" fillId="0" borderId="39" xfId="0" applyBorder="1" applyAlignment="1">
      <alignment horizontal="center"/>
    </xf>
    <xf numFmtId="0" fontId="0" fillId="0" borderId="16" xfId="0" applyBorder="1" applyAlignment="1">
      <alignment horizontal="center"/>
    </xf>
    <xf numFmtId="0" fontId="0" fillId="0" borderId="40" xfId="0" applyBorder="1" applyAlignment="1">
      <alignment horizontal="center"/>
    </xf>
    <xf numFmtId="0" fontId="0" fillId="0" borderId="17" xfId="0" applyBorder="1" applyAlignment="1">
      <alignment horizontal="center"/>
    </xf>
    <xf numFmtId="0" fontId="0" fillId="0" borderId="41" xfId="0" applyBorder="1" applyAlignment="1">
      <alignment horizontal="center"/>
    </xf>
    <xf numFmtId="0" fontId="3" fillId="33" borderId="10" xfId="0" applyFont="1" applyFill="1" applyBorder="1" applyAlignment="1">
      <alignment horizontal="center" vertical="center"/>
    </xf>
    <xf numFmtId="0" fontId="7" fillId="0" borderId="42" xfId="0" applyFont="1" applyBorder="1" applyAlignment="1" applyProtection="1">
      <alignment horizontal="center" wrapText="1"/>
      <protection/>
    </xf>
    <xf numFmtId="0" fontId="7" fillId="0" borderId="43" xfId="0" applyFont="1" applyBorder="1" applyAlignment="1" applyProtection="1">
      <alignment horizontal="center" wrapText="1"/>
      <protection/>
    </xf>
    <xf numFmtId="0" fontId="7" fillId="0" borderId="44" xfId="0" applyFont="1" applyBorder="1" applyAlignment="1" applyProtection="1">
      <alignment horizontal="center" wrapText="1"/>
      <protection/>
    </xf>
    <xf numFmtId="0" fontId="7" fillId="0" borderId="45" xfId="0" applyFont="1" applyBorder="1" applyAlignment="1" applyProtection="1">
      <alignment horizontal="center" wrapText="1"/>
      <protection/>
    </xf>
    <xf numFmtId="0" fontId="7" fillId="0" borderId="46" xfId="0" applyFont="1" applyBorder="1" applyAlignment="1" applyProtection="1">
      <alignment horizontal="center" wrapText="1"/>
      <protection/>
    </xf>
    <xf numFmtId="0" fontId="7" fillId="0" borderId="47" xfId="0" applyFont="1" applyBorder="1" applyAlignment="1" applyProtection="1">
      <alignment horizontal="center" wrapText="1"/>
      <protection/>
    </xf>
    <xf numFmtId="0" fontId="2" fillId="0" borderId="42"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6" fillId="0" borderId="4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5" fillId="0" borderId="45"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2" fillId="14" borderId="11" xfId="0" applyFont="1" applyFill="1" applyBorder="1"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51" xfId="0" applyFont="1" applyBorder="1" applyAlignment="1" applyProtection="1">
      <alignment horizontal="left" vertical="center" wrapText="1"/>
      <protection/>
    </xf>
    <xf numFmtId="0" fontId="2" fillId="0" borderId="50" xfId="0" applyFont="1" applyBorder="1" applyAlignment="1" applyProtection="1">
      <alignment horizontal="left" vertical="center" wrapText="1"/>
      <protection/>
    </xf>
    <xf numFmtId="0" fontId="5" fillId="0" borderId="40" xfId="0" applyFont="1" applyBorder="1" applyAlignment="1" applyProtection="1">
      <alignment horizontal="center" wrapText="1"/>
      <protection/>
    </xf>
    <xf numFmtId="0" fontId="66" fillId="0" borderId="13" xfId="0" applyFont="1" applyBorder="1" applyAlignment="1" applyProtection="1">
      <alignment horizontal="center" vertical="center"/>
      <protection/>
    </xf>
    <xf numFmtId="0" fontId="8" fillId="0" borderId="15" xfId="0" applyFont="1" applyBorder="1" applyAlignment="1" applyProtection="1">
      <alignment horizontal="center" wrapText="1"/>
      <protection/>
    </xf>
    <xf numFmtId="0" fontId="8" fillId="0" borderId="39" xfId="0" applyFont="1" applyBorder="1" applyAlignment="1" applyProtection="1">
      <alignment horizontal="center" wrapText="1"/>
      <protection/>
    </xf>
    <xf numFmtId="0" fontId="8" fillId="0" borderId="16" xfId="0" applyFont="1" applyBorder="1" applyAlignment="1" applyProtection="1">
      <alignment horizontal="center" wrapText="1"/>
      <protection/>
    </xf>
    <xf numFmtId="0" fontId="8" fillId="0" borderId="40" xfId="0" applyFont="1" applyBorder="1" applyAlignment="1" applyProtection="1">
      <alignment horizontal="center" wrapText="1"/>
      <protection/>
    </xf>
    <xf numFmtId="0" fontId="8" fillId="0" borderId="17" xfId="0" applyFont="1" applyBorder="1" applyAlignment="1" applyProtection="1">
      <alignment horizontal="center" wrapText="1"/>
      <protection/>
    </xf>
    <xf numFmtId="0" fontId="8" fillId="0" borderId="41" xfId="0" applyFont="1" applyBorder="1" applyAlignment="1" applyProtection="1">
      <alignment horizontal="center" wrapText="1"/>
      <protection/>
    </xf>
    <xf numFmtId="0" fontId="2" fillId="0" borderId="13" xfId="0" applyFont="1" applyBorder="1" applyAlignment="1" applyProtection="1">
      <alignment horizontal="center" vertical="center"/>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68" fillId="11" borderId="14" xfId="57" applyFont="1" applyFill="1" applyBorder="1" applyAlignment="1" applyProtection="1">
      <alignment horizontal="center" vertical="center" wrapText="1"/>
      <protection/>
    </xf>
    <xf numFmtId="0" fontId="68" fillId="11" borderId="18" xfId="57" applyFont="1" applyFill="1" applyBorder="1" applyAlignment="1" applyProtection="1">
      <alignment horizontal="center" vertical="center" wrapText="1"/>
      <protection/>
    </xf>
    <xf numFmtId="14" fontId="5" fillId="11" borderId="14" xfId="0" applyNumberFormat="1" applyFont="1" applyFill="1" applyBorder="1" applyAlignment="1" applyProtection="1">
      <alignment horizontal="center" vertical="center" wrapText="1"/>
      <protection/>
    </xf>
    <xf numFmtId="14" fontId="5" fillId="11" borderId="18" xfId="0" applyNumberFormat="1" applyFont="1" applyFill="1" applyBorder="1" applyAlignment="1" applyProtection="1">
      <alignment horizontal="center" vertical="center" wrapText="1"/>
      <protection/>
    </xf>
    <xf numFmtId="0" fontId="5" fillId="11" borderId="14" xfId="0" applyFont="1" applyFill="1" applyBorder="1" applyAlignment="1" applyProtection="1">
      <alignment horizontal="center" vertical="center" wrapText="1"/>
      <protection/>
    </xf>
    <xf numFmtId="0" fontId="5" fillId="11" borderId="18" xfId="0" applyFont="1" applyFill="1" applyBorder="1" applyAlignment="1" applyProtection="1">
      <alignment horizontal="center" vertical="center" wrapText="1"/>
      <protection/>
    </xf>
    <xf numFmtId="0" fontId="68" fillId="33" borderId="14" xfId="57" applyFont="1" applyFill="1" applyBorder="1" applyAlignment="1" applyProtection="1">
      <alignment horizontal="center" vertical="center"/>
      <protection/>
    </xf>
    <xf numFmtId="0" fontId="68" fillId="33" borderId="18" xfId="57" applyFont="1" applyFill="1" applyBorder="1" applyAlignment="1" applyProtection="1">
      <alignment horizontal="center" vertical="center"/>
      <protection/>
    </xf>
    <xf numFmtId="14" fontId="68" fillId="33" borderId="14" xfId="57" applyNumberFormat="1" applyFont="1" applyFill="1" applyBorder="1" applyAlignment="1" applyProtection="1">
      <alignment horizontal="center" vertical="center"/>
      <protection/>
    </xf>
    <xf numFmtId="14" fontId="68" fillId="33" borderId="18" xfId="57" applyNumberFormat="1" applyFont="1" applyFill="1" applyBorder="1" applyAlignment="1" applyProtection="1">
      <alignment horizontal="center" vertical="center"/>
      <protection/>
    </xf>
    <xf numFmtId="14" fontId="5" fillId="33" borderId="14" xfId="0" applyNumberFormat="1" applyFont="1" applyFill="1" applyBorder="1" applyAlignment="1" applyProtection="1">
      <alignment horizontal="center" vertical="center" wrapText="1"/>
      <protection/>
    </xf>
    <xf numFmtId="14" fontId="5" fillId="33" borderId="18" xfId="0" applyNumberFormat="1"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12" borderId="14" xfId="0" applyFont="1" applyFill="1" applyBorder="1" applyAlignment="1" applyProtection="1">
      <alignment horizontal="center" vertical="center" wrapText="1"/>
      <protection/>
    </xf>
    <xf numFmtId="0" fontId="5" fillId="12" borderId="31" xfId="0" applyFont="1" applyFill="1" applyBorder="1" applyAlignment="1" applyProtection="1">
      <alignment horizontal="center" vertical="center" wrapText="1"/>
      <protection/>
    </xf>
    <xf numFmtId="0" fontId="5" fillId="12" borderId="18" xfId="0" applyFont="1" applyFill="1" applyBorder="1" applyAlignment="1" applyProtection="1">
      <alignment horizontal="center" vertical="center" wrapText="1"/>
      <protection/>
    </xf>
    <xf numFmtId="0" fontId="68" fillId="2" borderId="14" xfId="57" applyFont="1" applyFill="1" applyBorder="1" applyAlignment="1" applyProtection="1">
      <alignment horizontal="center" vertical="center" wrapText="1"/>
      <protection/>
    </xf>
    <xf numFmtId="0" fontId="68" fillId="2" borderId="18" xfId="57" applyFont="1" applyFill="1" applyBorder="1" applyAlignment="1" applyProtection="1">
      <alignment horizontal="center" vertical="center" wrapText="1"/>
      <protection/>
    </xf>
    <xf numFmtId="0" fontId="68" fillId="2" borderId="14" xfId="57" applyFont="1" applyFill="1" applyBorder="1" applyAlignment="1" applyProtection="1">
      <alignment horizontal="center" vertical="center"/>
      <protection/>
    </xf>
    <xf numFmtId="0" fontId="68" fillId="2" borderId="18" xfId="57" applyFont="1" applyFill="1" applyBorder="1" applyAlignment="1" applyProtection="1">
      <alignment horizontal="center" vertical="center"/>
      <protection/>
    </xf>
    <xf numFmtId="14" fontId="68" fillId="2" borderId="14" xfId="57" applyNumberFormat="1" applyFont="1" applyFill="1" applyBorder="1" applyAlignment="1" applyProtection="1">
      <alignment horizontal="center" vertical="center"/>
      <protection/>
    </xf>
    <xf numFmtId="14" fontId="68" fillId="2" borderId="18" xfId="57" applyNumberFormat="1" applyFont="1" applyFill="1" applyBorder="1" applyAlignment="1" applyProtection="1">
      <alignment horizontal="center" vertical="center"/>
      <protection/>
    </xf>
    <xf numFmtId="0" fontId="72" fillId="2" borderId="14" xfId="57" applyFont="1" applyFill="1" applyBorder="1" applyAlignment="1" applyProtection="1">
      <alignment horizontal="center" vertical="center" wrapText="1"/>
      <protection/>
    </xf>
    <xf numFmtId="0" fontId="72" fillId="2" borderId="18" xfId="57" applyFont="1" applyFill="1" applyBorder="1" applyAlignment="1" applyProtection="1">
      <alignment horizontal="center" vertical="center" wrapText="1"/>
      <protection/>
    </xf>
    <xf numFmtId="0" fontId="68" fillId="12" borderId="14" xfId="57" applyFont="1" applyFill="1" applyBorder="1" applyAlignment="1" applyProtection="1">
      <alignment horizontal="center" vertical="center" wrapText="1"/>
      <protection/>
    </xf>
    <xf numFmtId="0" fontId="68" fillId="12" borderId="31" xfId="57" applyFont="1" applyFill="1" applyBorder="1" applyAlignment="1" applyProtection="1">
      <alignment horizontal="center" vertical="center" wrapText="1"/>
      <protection/>
    </xf>
    <xf numFmtId="0" fontId="68" fillId="12" borderId="18" xfId="57" applyFont="1" applyFill="1" applyBorder="1" applyAlignment="1" applyProtection="1">
      <alignment horizontal="center" vertical="center" wrapText="1"/>
      <protection/>
    </xf>
    <xf numFmtId="14" fontId="68" fillId="12" borderId="14" xfId="57" applyNumberFormat="1" applyFont="1" applyFill="1" applyBorder="1" applyAlignment="1" applyProtection="1">
      <alignment horizontal="center" vertical="center"/>
      <protection/>
    </xf>
    <xf numFmtId="14" fontId="68" fillId="12" borderId="31" xfId="57" applyNumberFormat="1" applyFont="1" applyFill="1" applyBorder="1" applyAlignment="1" applyProtection="1">
      <alignment horizontal="center" vertical="center"/>
      <protection/>
    </xf>
    <xf numFmtId="14" fontId="68" fillId="12" borderId="18" xfId="57" applyNumberFormat="1" applyFont="1" applyFill="1" applyBorder="1" applyAlignment="1" applyProtection="1">
      <alignment horizontal="center" vertical="center"/>
      <protection/>
    </xf>
    <xf numFmtId="14" fontId="5" fillId="12" borderId="14" xfId="0" applyNumberFormat="1" applyFont="1" applyFill="1" applyBorder="1" applyAlignment="1" applyProtection="1">
      <alignment horizontal="center" vertical="center" wrapText="1"/>
      <protection/>
    </xf>
    <xf numFmtId="14" fontId="5" fillId="12" borderId="31" xfId="0" applyNumberFormat="1" applyFont="1" applyFill="1" applyBorder="1" applyAlignment="1" applyProtection="1">
      <alignment horizontal="center" vertical="center" wrapText="1"/>
      <protection/>
    </xf>
    <xf numFmtId="14" fontId="5" fillId="12" borderId="18" xfId="0" applyNumberFormat="1" applyFont="1" applyFill="1" applyBorder="1" applyAlignment="1" applyProtection="1">
      <alignment horizontal="center" vertical="center" wrapText="1"/>
      <protection/>
    </xf>
    <xf numFmtId="0" fontId="68" fillId="11" borderId="14" xfId="57" applyFont="1" applyFill="1" applyBorder="1" applyAlignment="1" applyProtection="1">
      <alignment horizontal="center" vertical="center"/>
      <protection/>
    </xf>
    <xf numFmtId="0" fontId="68" fillId="11" borderId="18" xfId="57" applyFont="1" applyFill="1" applyBorder="1" applyAlignment="1" applyProtection="1">
      <alignment horizontal="center" vertical="center"/>
      <protection/>
    </xf>
    <xf numFmtId="14" fontId="68" fillId="11" borderId="14" xfId="57" applyNumberFormat="1" applyFont="1" applyFill="1" applyBorder="1" applyAlignment="1" applyProtection="1">
      <alignment horizontal="center" vertical="center"/>
      <protection/>
    </xf>
    <xf numFmtId="14" fontId="68" fillId="11" borderId="18" xfId="57" applyNumberFormat="1" applyFont="1" applyFill="1" applyBorder="1" applyAlignment="1" applyProtection="1">
      <alignment horizontal="center" vertical="center"/>
      <protection/>
    </xf>
    <xf numFmtId="14" fontId="68" fillId="11" borderId="14" xfId="57" applyNumberFormat="1" applyFont="1" applyFill="1" applyBorder="1" applyAlignment="1" applyProtection="1">
      <alignment horizontal="center" vertical="center" wrapText="1"/>
      <protection/>
    </xf>
    <xf numFmtId="0" fontId="19" fillId="14" borderId="11" xfId="0" applyFont="1" applyFill="1" applyBorder="1" applyAlignment="1" applyProtection="1">
      <alignment horizontal="center" vertical="center"/>
      <protection/>
    </xf>
    <xf numFmtId="0" fontId="19" fillId="14" borderId="14" xfId="0" applyFont="1" applyFill="1" applyBorder="1" applyAlignment="1" applyProtection="1">
      <alignment horizontal="center" vertical="center"/>
      <protection/>
    </xf>
    <xf numFmtId="196" fontId="2" fillId="14" borderId="11" xfId="0" applyNumberFormat="1" applyFont="1" applyFill="1" applyBorder="1" applyAlignment="1" applyProtection="1">
      <alignment horizontal="center" vertical="center" wrapText="1"/>
      <protection/>
    </xf>
    <xf numFmtId="196" fontId="2" fillId="14" borderId="14" xfId="0" applyNumberFormat="1" applyFont="1" applyFill="1" applyBorder="1" applyAlignment="1" applyProtection="1">
      <alignment horizontal="center" vertical="center" wrapText="1"/>
      <protection/>
    </xf>
    <xf numFmtId="0" fontId="5" fillId="2" borderId="14" xfId="57" applyFont="1" applyFill="1" applyBorder="1" applyAlignment="1" applyProtection="1">
      <alignment horizontal="center" vertical="center" wrapText="1"/>
      <protection/>
    </xf>
    <xf numFmtId="0" fontId="5" fillId="2" borderId="18" xfId="57" applyFont="1" applyFill="1" applyBorder="1" applyAlignment="1" applyProtection="1">
      <alignment horizontal="center" vertical="center" wrapText="1"/>
      <protection/>
    </xf>
    <xf numFmtId="0" fontId="2" fillId="14" borderId="14" xfId="0" applyFont="1" applyFill="1" applyBorder="1" applyAlignment="1" applyProtection="1">
      <alignment horizontal="center" vertical="center"/>
      <protection/>
    </xf>
    <xf numFmtId="0" fontId="22" fillId="0" borderId="13" xfId="0" applyFont="1" applyBorder="1" applyAlignment="1" applyProtection="1">
      <alignment horizontal="center" wrapText="1"/>
      <protection/>
    </xf>
    <xf numFmtId="0" fontId="2" fillId="0" borderId="13" xfId="0" applyFont="1" applyBorder="1" applyAlignment="1" applyProtection="1">
      <alignment horizontal="center" wrapText="1"/>
      <protection/>
    </xf>
    <xf numFmtId="0" fontId="66" fillId="38" borderId="13" xfId="0" applyFont="1" applyFill="1" applyBorder="1" applyAlignment="1" applyProtection="1">
      <alignment horizontal="center" vertical="center"/>
      <protection/>
    </xf>
    <xf numFmtId="9" fontId="2" fillId="14" borderId="11" xfId="0" applyNumberFormat="1" applyFont="1" applyFill="1" applyBorder="1" applyAlignment="1" applyProtection="1">
      <alignment horizontal="center" vertical="center" wrapText="1"/>
      <protection/>
    </xf>
    <xf numFmtId="9" fontId="2" fillId="14" borderId="14" xfId="0" applyNumberFormat="1" applyFont="1" applyFill="1" applyBorder="1" applyAlignment="1" applyProtection="1">
      <alignment horizontal="center" vertical="center" wrapText="1"/>
      <protection/>
    </xf>
    <xf numFmtId="0" fontId="2" fillId="14" borderId="14" xfId="0" applyFont="1" applyFill="1" applyBorder="1" applyAlignment="1" applyProtection="1">
      <alignment horizontal="center" vertical="center" wrapText="1"/>
      <protection/>
    </xf>
    <xf numFmtId="0" fontId="8" fillId="0" borderId="13" xfId="0" applyFont="1" applyBorder="1" applyAlignment="1" applyProtection="1">
      <alignment horizontal="center"/>
      <protection/>
    </xf>
    <xf numFmtId="0" fontId="18" fillId="38" borderId="13" xfId="0" applyFont="1" applyFill="1" applyBorder="1" applyAlignment="1" applyProtection="1">
      <alignment horizontal="center" vertical="center"/>
      <protection/>
    </xf>
    <xf numFmtId="14" fontId="68" fillId="40" borderId="14" xfId="57" applyNumberFormat="1" applyFont="1" applyFill="1" applyBorder="1" applyAlignment="1" applyProtection="1">
      <alignment horizontal="center" vertical="center" wrapText="1"/>
      <protection/>
    </xf>
    <xf numFmtId="14" fontId="68" fillId="40" borderId="18" xfId="57" applyNumberFormat="1" applyFont="1" applyFill="1" applyBorder="1" applyAlignment="1" applyProtection="1">
      <alignment horizontal="center" vertical="center"/>
      <protection/>
    </xf>
    <xf numFmtId="0" fontId="5" fillId="40" borderId="14" xfId="0" applyFont="1" applyFill="1" applyBorder="1" applyAlignment="1" applyProtection="1">
      <alignment horizontal="center" vertical="center" wrapText="1"/>
      <protection/>
    </xf>
    <xf numFmtId="0" fontId="5" fillId="40" borderId="18" xfId="0" applyFont="1" applyFill="1" applyBorder="1" applyAlignment="1" applyProtection="1">
      <alignment horizontal="center" vertical="center" wrapText="1"/>
      <protection/>
    </xf>
    <xf numFmtId="0" fontId="5" fillId="2" borderId="14" xfId="57" applyFont="1" applyFill="1" applyBorder="1" applyAlignment="1" applyProtection="1">
      <alignment horizontal="center" vertical="center"/>
      <protection/>
    </xf>
    <xf numFmtId="0" fontId="5" fillId="2" borderId="18" xfId="57" applyFont="1" applyFill="1" applyBorder="1" applyAlignment="1" applyProtection="1">
      <alignment horizontal="center" vertical="center"/>
      <protection/>
    </xf>
    <xf numFmtId="14" fontId="5" fillId="2" borderId="14" xfId="57" applyNumberFormat="1" applyFont="1" applyFill="1" applyBorder="1" applyAlignment="1" applyProtection="1">
      <alignment horizontal="center" vertical="center" wrapText="1"/>
      <protection/>
    </xf>
    <xf numFmtId="14" fontId="5" fillId="2" borderId="18" xfId="57" applyNumberFormat="1" applyFont="1" applyFill="1" applyBorder="1" applyAlignment="1" applyProtection="1">
      <alignment horizontal="center" vertical="center" wrapText="1"/>
      <protection/>
    </xf>
    <xf numFmtId="0" fontId="68" fillId="9" borderId="14" xfId="57" applyFont="1" applyFill="1" applyBorder="1" applyAlignment="1" applyProtection="1">
      <alignment horizontal="center" vertical="center"/>
      <protection/>
    </xf>
    <xf numFmtId="0" fontId="68" fillId="9" borderId="18" xfId="57" applyFont="1" applyFill="1" applyBorder="1" applyAlignment="1" applyProtection="1">
      <alignment horizontal="center" vertical="center"/>
      <protection/>
    </xf>
    <xf numFmtId="14" fontId="68" fillId="9" borderId="14" xfId="57" applyNumberFormat="1" applyFont="1" applyFill="1" applyBorder="1" applyAlignment="1" applyProtection="1">
      <alignment horizontal="center" vertical="center"/>
      <protection/>
    </xf>
    <xf numFmtId="14" fontId="68" fillId="9" borderId="18" xfId="57" applyNumberFormat="1" applyFont="1" applyFill="1" applyBorder="1" applyAlignment="1" applyProtection="1">
      <alignment horizontal="center" vertical="center"/>
      <protection/>
    </xf>
    <xf numFmtId="0" fontId="5" fillId="9" borderId="14" xfId="0"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14" fontId="5" fillId="9" borderId="14" xfId="0" applyNumberFormat="1" applyFont="1" applyFill="1" applyBorder="1" applyAlignment="1" applyProtection="1">
      <alignment horizontal="center" vertical="center" wrapText="1"/>
      <protection/>
    </xf>
    <xf numFmtId="14" fontId="5" fillId="9" borderId="18" xfId="0" applyNumberFormat="1" applyFont="1" applyFill="1" applyBorder="1" applyAlignment="1" applyProtection="1">
      <alignment horizontal="center" vertical="center" wrapText="1"/>
      <protection/>
    </xf>
    <xf numFmtId="0" fontId="68" fillId="40" borderId="14" xfId="57" applyFont="1" applyFill="1" applyBorder="1" applyAlignment="1" applyProtection="1">
      <alignment horizontal="center" vertical="center"/>
      <protection/>
    </xf>
    <xf numFmtId="0" fontId="68" fillId="40" borderId="18" xfId="57" applyFont="1" applyFill="1" applyBorder="1" applyAlignment="1" applyProtection="1">
      <alignment horizontal="center" vertical="center"/>
      <protection/>
    </xf>
    <xf numFmtId="0" fontId="5" fillId="3" borderId="14" xfId="0" applyFont="1" applyFill="1" applyBorder="1" applyAlignment="1" applyProtection="1">
      <alignment horizontal="center" vertical="center" wrapText="1"/>
      <protection/>
    </xf>
    <xf numFmtId="0" fontId="5" fillId="3" borderId="18" xfId="0" applyFont="1" applyFill="1" applyBorder="1" applyAlignment="1" applyProtection="1">
      <alignment horizontal="center" vertical="center" wrapText="1"/>
      <protection/>
    </xf>
    <xf numFmtId="14" fontId="5" fillId="40" borderId="14" xfId="0" applyNumberFormat="1" applyFont="1" applyFill="1" applyBorder="1" applyAlignment="1" applyProtection="1">
      <alignment horizontal="center" vertical="center" wrapText="1"/>
      <protection/>
    </xf>
    <xf numFmtId="14" fontId="5" fillId="40" borderId="18" xfId="0" applyNumberFormat="1" applyFont="1" applyFill="1" applyBorder="1" applyAlignment="1" applyProtection="1">
      <alignment horizontal="center" vertical="center" wrapText="1"/>
      <protection/>
    </xf>
    <xf numFmtId="0" fontId="68" fillId="3" borderId="14" xfId="57" applyFont="1" applyFill="1" applyBorder="1" applyAlignment="1" applyProtection="1">
      <alignment horizontal="center" vertical="center"/>
      <protection/>
    </xf>
    <xf numFmtId="0" fontId="68" fillId="3" borderId="18" xfId="57" applyFont="1" applyFill="1" applyBorder="1" applyAlignment="1" applyProtection="1">
      <alignment horizontal="center" vertical="center"/>
      <protection/>
    </xf>
    <xf numFmtId="14" fontId="68" fillId="3" borderId="14" xfId="57" applyNumberFormat="1" applyFont="1" applyFill="1" applyBorder="1" applyAlignment="1" applyProtection="1">
      <alignment horizontal="center" vertical="center"/>
      <protection/>
    </xf>
    <xf numFmtId="14" fontId="68" fillId="3" borderId="18" xfId="57" applyNumberFormat="1" applyFont="1" applyFill="1" applyBorder="1" applyAlignment="1" applyProtection="1">
      <alignment horizontal="center" vertical="center"/>
      <protection/>
    </xf>
    <xf numFmtId="14" fontId="5" fillId="3" borderId="14" xfId="0" applyNumberFormat="1" applyFont="1" applyFill="1" applyBorder="1" applyAlignment="1" applyProtection="1">
      <alignment horizontal="center" vertical="center" wrapText="1"/>
      <protection/>
    </xf>
    <xf numFmtId="14" fontId="5" fillId="3" borderId="18" xfId="0" applyNumberFormat="1" applyFont="1" applyFill="1" applyBorder="1" applyAlignment="1" applyProtection="1">
      <alignment horizontal="center" vertical="center" wrapText="1"/>
      <protection/>
    </xf>
    <xf numFmtId="0" fontId="14" fillId="3" borderId="14" xfId="0"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5" fillId="13" borderId="14" xfId="0" applyFont="1" applyFill="1" applyBorder="1" applyAlignment="1" applyProtection="1">
      <alignment horizontal="center" vertical="center" wrapText="1"/>
      <protection/>
    </xf>
    <xf numFmtId="0" fontId="5" fillId="13" borderId="18" xfId="0" applyFont="1" applyFill="1" applyBorder="1" applyAlignment="1" applyProtection="1">
      <alignment horizontal="center" vertical="center" wrapText="1"/>
      <protection/>
    </xf>
    <xf numFmtId="0" fontId="5" fillId="13" borderId="14" xfId="57" applyFont="1" applyFill="1" applyBorder="1" applyAlignment="1" applyProtection="1">
      <alignment horizontal="center" vertical="center" wrapText="1"/>
      <protection/>
    </xf>
    <xf numFmtId="0" fontId="5" fillId="13" borderId="18" xfId="57" applyFont="1" applyFill="1" applyBorder="1" applyAlignment="1" applyProtection="1">
      <alignment horizontal="center" vertical="center" wrapText="1"/>
      <protection/>
    </xf>
    <xf numFmtId="14" fontId="68" fillId="13" borderId="14" xfId="57" applyNumberFormat="1" applyFont="1" applyFill="1" applyBorder="1" applyAlignment="1" applyProtection="1">
      <alignment horizontal="center" vertical="center"/>
      <protection/>
    </xf>
    <xf numFmtId="14" fontId="68" fillId="13" borderId="18" xfId="57" applyNumberFormat="1" applyFont="1" applyFill="1" applyBorder="1" applyAlignment="1" applyProtection="1">
      <alignment horizontal="center" vertical="center"/>
      <protection/>
    </xf>
    <xf numFmtId="14" fontId="5" fillId="13" borderId="14" xfId="0" applyNumberFormat="1" applyFont="1" applyFill="1" applyBorder="1" applyAlignment="1" applyProtection="1">
      <alignment horizontal="center" vertical="center" wrapText="1"/>
      <protection/>
    </xf>
    <xf numFmtId="14" fontId="5" fillId="13" borderId="18" xfId="0" applyNumberFormat="1"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1" xfId="54"/>
    <cellStyle name="Normal 15 2" xfId="55"/>
    <cellStyle name="Normal 2" xfId="56"/>
    <cellStyle name="Normal 28" xfId="57"/>
    <cellStyle name="Normal 28 2" xfId="58"/>
    <cellStyle name="Normal 28 3" xfId="59"/>
    <cellStyle name="Normal 28 4" xfId="60"/>
    <cellStyle name="Normal 28 5" xfId="61"/>
    <cellStyle name="Notas" xfId="62"/>
    <cellStyle name="Percent" xfId="63"/>
    <cellStyle name="Porcentaje 2" xfId="64"/>
    <cellStyle name="Salida" xfId="65"/>
    <cellStyle name="Texto de advertencia" xfId="66"/>
    <cellStyle name="Texto explicativo" xfId="67"/>
    <cellStyle name="Título" xfId="68"/>
    <cellStyle name="Título 2" xfId="69"/>
    <cellStyle name="Título 3" xfId="70"/>
    <cellStyle name="Total" xfId="71"/>
  </cellStyles>
  <dxfs count="20">
    <dxf>
      <fill>
        <patternFill>
          <bgColor rgb="FF99FF33"/>
        </patternFill>
      </fill>
    </dxf>
    <dxf>
      <fill>
        <patternFill>
          <bgColor rgb="FFFFFF00"/>
        </patternFill>
      </fill>
    </dxf>
    <dxf>
      <fill>
        <patternFill>
          <bgColor rgb="FFFF0000"/>
        </patternFill>
      </fill>
    </dxf>
    <dxf>
      <fill>
        <patternFill>
          <bgColor rgb="FF92D050"/>
        </patternFill>
      </fill>
    </dxf>
    <dxf>
      <fill>
        <patternFill>
          <bgColor theme="0" tint="-0.4999699890613556"/>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1695450</xdr:colOff>
      <xdr:row>1</xdr:row>
      <xdr:rowOff>133350</xdr:rowOff>
    </xdr:to>
    <xdr:pic>
      <xdr:nvPicPr>
        <xdr:cNvPr id="1" name="1 Imagen"/>
        <xdr:cNvPicPr preferRelativeResize="1">
          <a:picLocks noChangeAspect="1"/>
        </xdr:cNvPicPr>
      </xdr:nvPicPr>
      <xdr:blipFill>
        <a:blip r:embed="rId1"/>
        <a:stretch>
          <a:fillRect/>
        </a:stretch>
      </xdr:blipFill>
      <xdr:spPr>
        <a:xfrm>
          <a:off x="19050" y="76200"/>
          <a:ext cx="1676400" cy="352425"/>
        </a:xfrm>
        <a:prstGeom prst="rect">
          <a:avLst/>
        </a:prstGeom>
        <a:noFill/>
        <a:ln w="9525" cmpd="sng">
          <a:noFill/>
        </a:ln>
      </xdr:spPr>
    </xdr:pic>
    <xdr:clientData/>
  </xdr:twoCellAnchor>
  <xdr:twoCellAnchor editAs="oneCell">
    <xdr:from>
      <xdr:col>4</xdr:col>
      <xdr:colOff>257175</xdr:colOff>
      <xdr:row>0</xdr:row>
      <xdr:rowOff>171450</xdr:rowOff>
    </xdr:from>
    <xdr:to>
      <xdr:col>5</xdr:col>
      <xdr:colOff>742950</xdr:colOff>
      <xdr:row>2</xdr:row>
      <xdr:rowOff>180975</xdr:rowOff>
    </xdr:to>
    <xdr:pic>
      <xdr:nvPicPr>
        <xdr:cNvPr id="2" name="Imagen 8"/>
        <xdr:cNvPicPr preferRelativeResize="1">
          <a:picLocks noChangeAspect="1"/>
        </xdr:cNvPicPr>
      </xdr:nvPicPr>
      <xdr:blipFill>
        <a:blip r:embed="rId2"/>
        <a:stretch>
          <a:fillRect/>
        </a:stretch>
      </xdr:blipFill>
      <xdr:spPr>
        <a:xfrm>
          <a:off x="6191250" y="171450"/>
          <a:ext cx="1628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1657350</xdr:colOff>
      <xdr:row>0</xdr:row>
      <xdr:rowOff>0</xdr:rowOff>
    </xdr:from>
    <xdr:to>
      <xdr:col>1</xdr:col>
      <xdr:colOff>2171700</xdr:colOff>
      <xdr:row>2</xdr:row>
      <xdr:rowOff>323850</xdr:rowOff>
    </xdr:to>
    <xdr:pic>
      <xdr:nvPicPr>
        <xdr:cNvPr id="1" name="1 Imagen"/>
        <xdr:cNvPicPr preferRelativeResize="1">
          <a:picLocks noChangeAspect="1"/>
        </xdr:cNvPicPr>
      </xdr:nvPicPr>
      <xdr:blipFill>
        <a:blip r:embed="rId1"/>
        <a:stretch>
          <a:fillRect/>
        </a:stretch>
      </xdr:blipFill>
      <xdr:spPr>
        <a:xfrm>
          <a:off x="1657350" y="0"/>
          <a:ext cx="3714750" cy="1228725"/>
        </a:xfrm>
        <a:prstGeom prst="rect">
          <a:avLst/>
        </a:prstGeom>
        <a:noFill/>
        <a:ln w="9525" cmpd="sng">
          <a:noFill/>
        </a:ln>
      </xdr:spPr>
    </xdr:pic>
    <xdr:clientData/>
  </xdr:twoCellAnchor>
  <xdr:twoCellAnchor editAs="oneCell">
    <xdr:from>
      <xdr:col>5</xdr:col>
      <xdr:colOff>752475</xdr:colOff>
      <xdr:row>0</xdr:row>
      <xdr:rowOff>257175</xdr:rowOff>
    </xdr:from>
    <xdr:to>
      <xdr:col>6</xdr:col>
      <xdr:colOff>2047875</xdr:colOff>
      <xdr:row>2</xdr:row>
      <xdr:rowOff>123825</xdr:rowOff>
    </xdr:to>
    <xdr:pic>
      <xdr:nvPicPr>
        <xdr:cNvPr id="2" name="Imagen 8"/>
        <xdr:cNvPicPr preferRelativeResize="1">
          <a:picLocks noChangeAspect="1"/>
        </xdr:cNvPicPr>
      </xdr:nvPicPr>
      <xdr:blipFill>
        <a:blip r:embed="rId2"/>
        <a:stretch>
          <a:fillRect/>
        </a:stretch>
      </xdr:blipFill>
      <xdr:spPr>
        <a:xfrm>
          <a:off x="21859875" y="257175"/>
          <a:ext cx="38957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2476500</xdr:colOff>
      <xdr:row>2</xdr:row>
      <xdr:rowOff>161925</xdr:rowOff>
    </xdr:to>
    <xdr:pic>
      <xdr:nvPicPr>
        <xdr:cNvPr id="1" name="1 Imagen"/>
        <xdr:cNvPicPr preferRelativeResize="1">
          <a:picLocks noChangeAspect="1"/>
        </xdr:cNvPicPr>
      </xdr:nvPicPr>
      <xdr:blipFill>
        <a:blip r:embed="rId1"/>
        <a:stretch>
          <a:fillRect/>
        </a:stretch>
      </xdr:blipFill>
      <xdr:spPr>
        <a:xfrm>
          <a:off x="342900" y="47625"/>
          <a:ext cx="3810000" cy="809625"/>
        </a:xfrm>
        <a:prstGeom prst="rect">
          <a:avLst/>
        </a:prstGeom>
        <a:noFill/>
        <a:ln w="9525" cmpd="sng">
          <a:noFill/>
        </a:ln>
      </xdr:spPr>
    </xdr:pic>
    <xdr:clientData/>
  </xdr:twoCellAnchor>
  <xdr:twoCellAnchor editAs="oneCell">
    <xdr:from>
      <xdr:col>7</xdr:col>
      <xdr:colOff>9525</xdr:colOff>
      <xdr:row>0</xdr:row>
      <xdr:rowOff>104775</xdr:rowOff>
    </xdr:from>
    <xdr:to>
      <xdr:col>8</xdr:col>
      <xdr:colOff>1352550</xdr:colOff>
      <xdr:row>2</xdr:row>
      <xdr:rowOff>180975</xdr:rowOff>
    </xdr:to>
    <xdr:pic>
      <xdr:nvPicPr>
        <xdr:cNvPr id="2" name="Imagen 8"/>
        <xdr:cNvPicPr preferRelativeResize="1">
          <a:picLocks noChangeAspect="1"/>
        </xdr:cNvPicPr>
      </xdr:nvPicPr>
      <xdr:blipFill>
        <a:blip r:embed="rId2"/>
        <a:stretch>
          <a:fillRect/>
        </a:stretch>
      </xdr:blipFill>
      <xdr:spPr>
        <a:xfrm>
          <a:off x="12106275" y="104775"/>
          <a:ext cx="35909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142875</xdr:rowOff>
    </xdr:from>
    <xdr:to>
      <xdr:col>2</xdr:col>
      <xdr:colOff>866775</xdr:colOff>
      <xdr:row>1</xdr:row>
      <xdr:rowOff>371475</xdr:rowOff>
    </xdr:to>
    <xdr:pic>
      <xdr:nvPicPr>
        <xdr:cNvPr id="1" name="1 Imagen"/>
        <xdr:cNvPicPr preferRelativeResize="1">
          <a:picLocks noChangeAspect="1"/>
        </xdr:cNvPicPr>
      </xdr:nvPicPr>
      <xdr:blipFill>
        <a:blip r:embed="rId1"/>
        <a:stretch>
          <a:fillRect/>
        </a:stretch>
      </xdr:blipFill>
      <xdr:spPr>
        <a:xfrm>
          <a:off x="352425" y="142875"/>
          <a:ext cx="3600450" cy="762000"/>
        </a:xfrm>
        <a:prstGeom prst="rect">
          <a:avLst/>
        </a:prstGeom>
        <a:noFill/>
        <a:ln w="9525" cmpd="sng">
          <a:noFill/>
        </a:ln>
      </xdr:spPr>
    </xdr:pic>
    <xdr:clientData/>
  </xdr:twoCellAnchor>
  <xdr:twoCellAnchor editAs="oneCell">
    <xdr:from>
      <xdr:col>11</xdr:col>
      <xdr:colOff>142875</xdr:colOff>
      <xdr:row>0</xdr:row>
      <xdr:rowOff>419100</xdr:rowOff>
    </xdr:from>
    <xdr:to>
      <xdr:col>12</xdr:col>
      <xdr:colOff>1285875</xdr:colOff>
      <xdr:row>1</xdr:row>
      <xdr:rowOff>523875</xdr:rowOff>
    </xdr:to>
    <xdr:pic>
      <xdr:nvPicPr>
        <xdr:cNvPr id="2" name="Imagen 8"/>
        <xdr:cNvPicPr preferRelativeResize="1">
          <a:picLocks noChangeAspect="1"/>
        </xdr:cNvPicPr>
      </xdr:nvPicPr>
      <xdr:blipFill>
        <a:blip r:embed="rId2"/>
        <a:stretch>
          <a:fillRect/>
        </a:stretch>
      </xdr:blipFill>
      <xdr:spPr>
        <a:xfrm>
          <a:off x="14944725" y="419100"/>
          <a:ext cx="25050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0</xdr:row>
      <xdr:rowOff>123825</xdr:rowOff>
    </xdr:from>
    <xdr:to>
      <xdr:col>2</xdr:col>
      <xdr:colOff>447675</xdr:colOff>
      <xdr:row>2</xdr:row>
      <xdr:rowOff>28575</xdr:rowOff>
    </xdr:to>
    <xdr:pic>
      <xdr:nvPicPr>
        <xdr:cNvPr id="1" name="1 Imagen"/>
        <xdr:cNvPicPr preferRelativeResize="1">
          <a:picLocks noChangeAspect="1"/>
        </xdr:cNvPicPr>
      </xdr:nvPicPr>
      <xdr:blipFill>
        <a:blip r:embed="rId1"/>
        <a:stretch>
          <a:fillRect/>
        </a:stretch>
      </xdr:blipFill>
      <xdr:spPr>
        <a:xfrm>
          <a:off x="504825" y="123825"/>
          <a:ext cx="2543175" cy="571500"/>
        </a:xfrm>
        <a:prstGeom prst="rect">
          <a:avLst/>
        </a:prstGeom>
        <a:noFill/>
        <a:ln w="9525" cmpd="sng">
          <a:noFill/>
        </a:ln>
      </xdr:spPr>
    </xdr:pic>
    <xdr:clientData/>
  </xdr:twoCellAnchor>
  <xdr:twoCellAnchor editAs="oneCell">
    <xdr:from>
      <xdr:col>20</xdr:col>
      <xdr:colOff>419100</xdr:colOff>
      <xdr:row>0</xdr:row>
      <xdr:rowOff>200025</xdr:rowOff>
    </xdr:from>
    <xdr:to>
      <xdr:col>21</xdr:col>
      <xdr:colOff>981075</xdr:colOff>
      <xdr:row>3</xdr:row>
      <xdr:rowOff>0</xdr:rowOff>
    </xdr:to>
    <xdr:pic>
      <xdr:nvPicPr>
        <xdr:cNvPr id="2" name="Imagen 8"/>
        <xdr:cNvPicPr preferRelativeResize="1">
          <a:picLocks noChangeAspect="1"/>
        </xdr:cNvPicPr>
      </xdr:nvPicPr>
      <xdr:blipFill>
        <a:blip r:embed="rId2"/>
        <a:stretch>
          <a:fillRect/>
        </a:stretch>
      </xdr:blipFill>
      <xdr:spPr>
        <a:xfrm>
          <a:off x="40062150" y="200025"/>
          <a:ext cx="20383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pane ySplit="16" topLeftCell="A17" activePane="bottomLeft" state="frozen"/>
      <selection pane="topLeft" activeCell="A1" sqref="A1"/>
      <selection pane="bottomLeft" activeCell="D11" sqref="D11"/>
    </sheetView>
  </sheetViews>
  <sheetFormatPr defaultColWidth="11.421875" defaultRowHeight="12.75"/>
  <cols>
    <col min="1" max="1" width="25.8515625" style="0" customWidth="1"/>
    <col min="2" max="2" width="25.140625" style="0" customWidth="1"/>
    <col min="3" max="3" width="19.421875" style="0" customWidth="1"/>
    <col min="4" max="4" width="18.57421875" style="0" customWidth="1"/>
    <col min="5" max="5" width="17.140625" style="0" customWidth="1"/>
    <col min="6" max="6" width="17.7109375" style="0" customWidth="1"/>
    <col min="8" max="8" width="20.421875" style="0" customWidth="1"/>
    <col min="9" max="9" width="12.28125" style="0" bestFit="1" customWidth="1"/>
  </cols>
  <sheetData>
    <row r="1" spans="1:6" ht="23.25" customHeight="1" thickBot="1" thickTop="1">
      <c r="A1" s="401" t="s">
        <v>2</v>
      </c>
      <c r="B1" s="402" t="s">
        <v>0</v>
      </c>
      <c r="C1" s="402"/>
      <c r="D1" s="402"/>
      <c r="E1" s="407"/>
      <c r="F1" s="408"/>
    </row>
    <row r="2" spans="1:6" ht="24" customHeight="1" thickBot="1" thickTop="1">
      <c r="A2" s="401"/>
      <c r="B2" s="402"/>
      <c r="C2" s="402"/>
      <c r="D2" s="402"/>
      <c r="E2" s="409"/>
      <c r="F2" s="410"/>
    </row>
    <row r="3" spans="1:6" ht="28.5" customHeight="1" thickBot="1" thickTop="1">
      <c r="A3" s="401"/>
      <c r="B3" s="403" t="s">
        <v>1</v>
      </c>
      <c r="C3" s="404"/>
      <c r="D3" s="405"/>
      <c r="E3" s="411"/>
      <c r="F3" s="412"/>
    </row>
    <row r="4" spans="1:6" ht="14.25" thickBot="1" thickTop="1">
      <c r="A4" s="11" t="s">
        <v>3</v>
      </c>
      <c r="B4" s="94" t="s">
        <v>4</v>
      </c>
      <c r="C4" s="406" t="s">
        <v>5</v>
      </c>
      <c r="D4" s="406"/>
      <c r="E4" s="406"/>
      <c r="F4" s="11" t="s">
        <v>6</v>
      </c>
    </row>
    <row r="5" ht="14.25" thickBot="1" thickTop="1"/>
    <row r="6" spans="1:6" ht="24" customHeight="1" thickBot="1" thickTop="1">
      <c r="A6" s="413" t="s">
        <v>7</v>
      </c>
      <c r="B6" s="413" t="s">
        <v>8</v>
      </c>
      <c r="C6" s="413"/>
      <c r="D6" s="413"/>
      <c r="E6" s="413"/>
      <c r="F6" s="413"/>
    </row>
    <row r="7" spans="1:6" ht="29.25" customHeight="1" thickBot="1" thickTop="1">
      <c r="A7" s="413"/>
      <c r="B7" s="1" t="s">
        <v>9</v>
      </c>
      <c r="C7" s="1" t="s">
        <v>10</v>
      </c>
      <c r="D7" s="1" t="s">
        <v>11</v>
      </c>
      <c r="E7" s="1" t="s">
        <v>12</v>
      </c>
      <c r="F7" s="1" t="s">
        <v>13</v>
      </c>
    </row>
    <row r="8" spans="1:6" ht="25.5" customHeight="1" thickBot="1" thickTop="1">
      <c r="A8" s="2" t="s">
        <v>14</v>
      </c>
      <c r="B8" s="3" t="s">
        <v>15</v>
      </c>
      <c r="C8" s="3" t="s">
        <v>15</v>
      </c>
      <c r="D8" s="4" t="s">
        <v>16</v>
      </c>
      <c r="E8" s="5" t="s">
        <v>17</v>
      </c>
      <c r="F8" s="5" t="s">
        <v>17</v>
      </c>
    </row>
    <row r="9" spans="1:6" ht="29.25" customHeight="1" thickBot="1" thickTop="1">
      <c r="A9" s="2" t="s">
        <v>18</v>
      </c>
      <c r="B9" s="3" t="s">
        <v>15</v>
      </c>
      <c r="C9" s="3" t="s">
        <v>15</v>
      </c>
      <c r="D9" s="4" t="s">
        <v>16</v>
      </c>
      <c r="E9" s="5" t="s">
        <v>17</v>
      </c>
      <c r="F9" s="6" t="s">
        <v>19</v>
      </c>
    </row>
    <row r="10" spans="1:6" ht="29.25" customHeight="1" thickBot="1" thickTop="1">
      <c r="A10" s="2" t="s">
        <v>20</v>
      </c>
      <c r="B10" s="3" t="s">
        <v>15</v>
      </c>
      <c r="C10" s="4" t="s">
        <v>16</v>
      </c>
      <c r="D10" s="5" t="s">
        <v>17</v>
      </c>
      <c r="E10" s="6" t="s">
        <v>19</v>
      </c>
      <c r="F10" s="6" t="s">
        <v>19</v>
      </c>
    </row>
    <row r="11" spans="1:6" ht="24.75" customHeight="1" thickBot="1" thickTop="1">
      <c r="A11" s="2" t="s">
        <v>21</v>
      </c>
      <c r="B11" s="4" t="s">
        <v>16</v>
      </c>
      <c r="C11" s="5" t="s">
        <v>17</v>
      </c>
      <c r="D11" s="5" t="s">
        <v>17</v>
      </c>
      <c r="E11" s="6" t="s">
        <v>19</v>
      </c>
      <c r="F11" s="6" t="s">
        <v>19</v>
      </c>
    </row>
    <row r="12" spans="1:6" ht="29.25" customHeight="1" thickBot="1" thickTop="1">
      <c r="A12" s="2" t="s">
        <v>22</v>
      </c>
      <c r="B12" s="5" t="s">
        <v>17</v>
      </c>
      <c r="C12" s="5" t="s">
        <v>17</v>
      </c>
      <c r="D12" s="6" t="s">
        <v>19</v>
      </c>
      <c r="E12" s="6" t="s">
        <v>19</v>
      </c>
      <c r="F12" s="6" t="s">
        <v>19</v>
      </c>
    </row>
    <row r="13" spans="1:6" ht="14.25" thickBot="1" thickTop="1">
      <c r="A13" s="398" t="s">
        <v>320</v>
      </c>
      <c r="B13" s="399"/>
      <c r="C13" s="399"/>
      <c r="D13" s="399"/>
      <c r="E13" s="399"/>
      <c r="F13" s="400"/>
    </row>
    <row r="14" spans="1:6" ht="14.25" thickBot="1" thickTop="1">
      <c r="A14" s="398" t="s">
        <v>220</v>
      </c>
      <c r="B14" s="399"/>
      <c r="C14" s="399"/>
      <c r="D14" s="399"/>
      <c r="E14" s="399"/>
      <c r="F14" s="400"/>
    </row>
    <row r="15" spans="1:6" ht="14.25" thickBot="1" thickTop="1">
      <c r="A15" s="398" t="s">
        <v>321</v>
      </c>
      <c r="B15" s="399"/>
      <c r="C15" s="399"/>
      <c r="D15" s="399"/>
      <c r="E15" s="399"/>
      <c r="F15" s="400"/>
    </row>
    <row r="16" spans="1:6" ht="14.25" thickBot="1" thickTop="1">
      <c r="A16" s="398" t="s">
        <v>322</v>
      </c>
      <c r="B16" s="399"/>
      <c r="C16" s="399"/>
      <c r="D16" s="399"/>
      <c r="E16" s="399"/>
      <c r="F16" s="400"/>
    </row>
    <row r="17" ht="13.5" thickTop="1"/>
  </sheetData>
  <sheetProtection/>
  <mergeCells count="11">
    <mergeCell ref="B6:F6"/>
    <mergeCell ref="A13:F13"/>
    <mergeCell ref="A14:F14"/>
    <mergeCell ref="A15:F15"/>
    <mergeCell ref="A16:F16"/>
    <mergeCell ref="A1:A3"/>
    <mergeCell ref="B1:D2"/>
    <mergeCell ref="B3:D3"/>
    <mergeCell ref="C4:E4"/>
    <mergeCell ref="E1:F3"/>
    <mergeCell ref="A6:A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4"/>
  <sheetViews>
    <sheetView zoomScale="90" zoomScaleNormal="90" zoomScalePageLayoutView="0" workbookViewId="0" topLeftCell="A1">
      <pane ySplit="6" topLeftCell="A14" activePane="bottomLeft" state="frozen"/>
      <selection pane="topLeft" activeCell="A1" sqref="A1"/>
      <selection pane="bottomLeft" activeCell="A14" sqref="A14:IV14"/>
    </sheetView>
  </sheetViews>
  <sheetFormatPr defaultColWidth="11.421875" defaultRowHeight="12.75"/>
  <cols>
    <col min="1" max="1" width="48.00390625" style="17" customWidth="1"/>
    <col min="2" max="2" width="66.8515625" style="7" customWidth="1"/>
    <col min="3" max="3" width="58.00390625" style="7" customWidth="1"/>
    <col min="4" max="4" width="66.00390625" style="7" customWidth="1"/>
    <col min="5" max="5" width="77.7109375" style="7" customWidth="1"/>
    <col min="6" max="6" width="39.00390625" style="7" customWidth="1"/>
    <col min="7" max="7" width="41.421875" style="7" customWidth="1"/>
    <col min="8" max="8" width="43.57421875" style="40" customWidth="1"/>
    <col min="9" max="16384" width="11.421875" style="7" customWidth="1"/>
  </cols>
  <sheetData>
    <row r="1" spans="1:7" ht="42.75" customHeight="1" thickBot="1">
      <c r="A1" s="430" t="s">
        <v>223</v>
      </c>
      <c r="B1" s="431"/>
      <c r="C1" s="428" t="s">
        <v>0</v>
      </c>
      <c r="D1" s="429"/>
      <c r="E1" s="429"/>
      <c r="F1" s="414"/>
      <c r="G1" s="415"/>
    </row>
    <row r="2" spans="1:7" ht="28.5" customHeight="1">
      <c r="A2" s="432"/>
      <c r="B2" s="431"/>
      <c r="C2" s="420" t="s">
        <v>23</v>
      </c>
      <c r="D2" s="421"/>
      <c r="E2" s="422"/>
      <c r="F2" s="416"/>
      <c r="G2" s="417"/>
    </row>
    <row r="3" spans="1:7" ht="28.5" customHeight="1" thickBot="1">
      <c r="A3" s="432"/>
      <c r="B3" s="431"/>
      <c r="C3" s="423"/>
      <c r="D3" s="424"/>
      <c r="E3" s="425"/>
      <c r="F3" s="418"/>
      <c r="G3" s="419"/>
    </row>
    <row r="4" spans="1:7" ht="26.25" customHeight="1" thickBot="1">
      <c r="A4" s="432"/>
      <c r="B4" s="431"/>
      <c r="C4" s="426" t="s">
        <v>24</v>
      </c>
      <c r="D4" s="427"/>
      <c r="E4" s="9" t="s">
        <v>25</v>
      </c>
      <c r="F4" s="426" t="s">
        <v>6</v>
      </c>
      <c r="G4" s="427"/>
    </row>
    <row r="5" ht="10.5" customHeight="1" thickBot="1"/>
    <row r="6" spans="1:9" ht="39" customHeight="1" thickBot="1" thickTop="1">
      <c r="A6" s="15" t="s">
        <v>221</v>
      </c>
      <c r="B6" s="8" t="s">
        <v>26</v>
      </c>
      <c r="C6" s="8" t="s">
        <v>27</v>
      </c>
      <c r="D6" s="8" t="s">
        <v>28</v>
      </c>
      <c r="E6" s="8" t="s">
        <v>29</v>
      </c>
      <c r="F6" s="8" t="s">
        <v>30</v>
      </c>
      <c r="G6" s="8" t="s">
        <v>31</v>
      </c>
      <c r="H6" s="98"/>
      <c r="I6" s="99"/>
    </row>
    <row r="7" spans="1:8" s="131" customFormat="1" ht="76.5" customHeight="1" thickBot="1" thickTop="1">
      <c r="A7" s="128" t="s">
        <v>102</v>
      </c>
      <c r="B7" s="128" t="s">
        <v>70</v>
      </c>
      <c r="C7" s="129" t="s">
        <v>69</v>
      </c>
      <c r="D7" s="129" t="s">
        <v>133</v>
      </c>
      <c r="E7" s="129" t="s">
        <v>205</v>
      </c>
      <c r="F7" s="129" t="s">
        <v>206</v>
      </c>
      <c r="G7" s="129" t="s">
        <v>207</v>
      </c>
      <c r="H7" s="130"/>
    </row>
    <row r="8" spans="1:8" s="131" customFormat="1" ht="90" customHeight="1" thickBot="1" thickTop="1">
      <c r="A8" s="128" t="s">
        <v>119</v>
      </c>
      <c r="B8" s="128" t="s">
        <v>70</v>
      </c>
      <c r="C8" s="129" t="s">
        <v>69</v>
      </c>
      <c r="D8" s="129" t="s">
        <v>121</v>
      </c>
      <c r="E8" s="129" t="s">
        <v>208</v>
      </c>
      <c r="F8" s="129" t="s">
        <v>122</v>
      </c>
      <c r="G8" s="129" t="s">
        <v>123</v>
      </c>
      <c r="H8" s="130"/>
    </row>
    <row r="9" spans="1:8" s="131" customFormat="1" ht="94.5" customHeight="1" thickBot="1" thickTop="1">
      <c r="A9" s="128" t="s">
        <v>139</v>
      </c>
      <c r="B9" s="128" t="s">
        <v>70</v>
      </c>
      <c r="C9" s="129" t="s">
        <v>69</v>
      </c>
      <c r="D9" s="129" t="s">
        <v>154</v>
      </c>
      <c r="E9" s="129" t="s">
        <v>209</v>
      </c>
      <c r="F9" s="129" t="s">
        <v>155</v>
      </c>
      <c r="G9" s="129" t="s">
        <v>156</v>
      </c>
      <c r="H9" s="130"/>
    </row>
    <row r="10" spans="1:8" s="131" customFormat="1" ht="96.75" customHeight="1" thickBot="1" thickTop="1">
      <c r="A10" s="128" t="s">
        <v>140</v>
      </c>
      <c r="B10" s="128" t="s">
        <v>70</v>
      </c>
      <c r="C10" s="129" t="s">
        <v>69</v>
      </c>
      <c r="D10" s="129" t="s">
        <v>159</v>
      </c>
      <c r="E10" s="129" t="s">
        <v>210</v>
      </c>
      <c r="F10" s="129" t="s">
        <v>160</v>
      </c>
      <c r="G10" s="129" t="s">
        <v>161</v>
      </c>
      <c r="H10" s="130"/>
    </row>
    <row r="11" spans="1:8" s="131" customFormat="1" ht="96" customHeight="1" thickBot="1" thickTop="1">
      <c r="A11" s="128" t="s">
        <v>316</v>
      </c>
      <c r="B11" s="128" t="s">
        <v>70</v>
      </c>
      <c r="C11" s="129" t="s">
        <v>69</v>
      </c>
      <c r="D11" s="129" t="s">
        <v>324</v>
      </c>
      <c r="E11" s="137" t="s">
        <v>317</v>
      </c>
      <c r="F11" s="137" t="s">
        <v>323</v>
      </c>
      <c r="G11" s="129" t="s">
        <v>268</v>
      </c>
      <c r="H11" s="130"/>
    </row>
    <row r="12" spans="1:8" s="131" customFormat="1" ht="107.25" customHeight="1" thickBot="1" thickTop="1">
      <c r="A12" s="128" t="s">
        <v>318</v>
      </c>
      <c r="B12" s="128" t="s">
        <v>70</v>
      </c>
      <c r="C12" s="129" t="s">
        <v>69</v>
      </c>
      <c r="D12" s="129" t="s">
        <v>328</v>
      </c>
      <c r="E12" s="137" t="s">
        <v>319</v>
      </c>
      <c r="F12" s="129" t="s">
        <v>323</v>
      </c>
      <c r="G12" s="129" t="s">
        <v>327</v>
      </c>
      <c r="H12" s="130"/>
    </row>
    <row r="13" spans="1:8" s="142" customFormat="1" ht="116.25" customHeight="1" thickBot="1" thickTop="1">
      <c r="A13" s="128" t="s">
        <v>378</v>
      </c>
      <c r="B13" s="138" t="s">
        <v>70</v>
      </c>
      <c r="C13" s="139" t="s">
        <v>69</v>
      </c>
      <c r="D13" s="139" t="s">
        <v>390</v>
      </c>
      <c r="E13" s="140" t="s">
        <v>379</v>
      </c>
      <c r="F13" s="139" t="s">
        <v>389</v>
      </c>
      <c r="G13" s="139" t="s">
        <v>391</v>
      </c>
      <c r="H13" s="141"/>
    </row>
    <row r="14" spans="1:8" s="142" customFormat="1" ht="82.5" customHeight="1" thickBot="1" thickTop="1">
      <c r="A14" s="128" t="s">
        <v>380</v>
      </c>
      <c r="B14" s="138" t="s">
        <v>70</v>
      </c>
      <c r="C14" s="139" t="s">
        <v>69</v>
      </c>
      <c r="D14" s="139" t="s">
        <v>398</v>
      </c>
      <c r="E14" s="140" t="s">
        <v>381</v>
      </c>
      <c r="F14" s="139" t="s">
        <v>397</v>
      </c>
      <c r="G14" s="139" t="s">
        <v>399</v>
      </c>
      <c r="H14" s="141"/>
    </row>
    <row r="15" spans="1:8" s="142" customFormat="1" ht="91.5" customHeight="1" thickBot="1" thickTop="1">
      <c r="A15" s="128" t="s">
        <v>532</v>
      </c>
      <c r="B15" s="138" t="s">
        <v>70</v>
      </c>
      <c r="C15" s="139" t="s">
        <v>69</v>
      </c>
      <c r="D15" s="139" t="s">
        <v>539</v>
      </c>
      <c r="E15" s="140" t="s">
        <v>535</v>
      </c>
      <c r="F15" s="139" t="s">
        <v>538</v>
      </c>
      <c r="G15" s="139" t="s">
        <v>540</v>
      </c>
      <c r="H15" s="141"/>
    </row>
    <row r="16" spans="1:8" s="142" customFormat="1" ht="102.75" customHeight="1" thickBot="1" thickTop="1">
      <c r="A16" s="128" t="s">
        <v>533</v>
      </c>
      <c r="B16" s="138" t="s">
        <v>70</v>
      </c>
      <c r="C16" s="139" t="s">
        <v>69</v>
      </c>
      <c r="D16" s="139" t="s">
        <v>558</v>
      </c>
      <c r="E16" s="140" t="s">
        <v>536</v>
      </c>
      <c r="F16" s="139" t="s">
        <v>557</v>
      </c>
      <c r="G16" s="139" t="s">
        <v>559</v>
      </c>
      <c r="H16" s="141"/>
    </row>
    <row r="17" spans="1:8" s="142" customFormat="1" ht="136.5" customHeight="1" thickBot="1" thickTop="1">
      <c r="A17" s="128" t="s">
        <v>534</v>
      </c>
      <c r="B17" s="138" t="s">
        <v>70</v>
      </c>
      <c r="C17" s="139" t="s">
        <v>69</v>
      </c>
      <c r="D17" s="139"/>
      <c r="E17" s="140" t="s">
        <v>537</v>
      </c>
      <c r="F17" s="139"/>
      <c r="G17" s="139"/>
      <c r="H17" s="141"/>
    </row>
    <row r="18" spans="1:8" s="39" customFormat="1" ht="74.25" customHeight="1" thickBot="1" thickTop="1">
      <c r="A18" s="165" t="s">
        <v>103</v>
      </c>
      <c r="B18" s="165" t="s">
        <v>72</v>
      </c>
      <c r="C18" s="166" t="s">
        <v>71</v>
      </c>
      <c r="D18" s="166" t="s">
        <v>134</v>
      </c>
      <c r="E18" s="169" t="s">
        <v>113</v>
      </c>
      <c r="F18" s="165" t="s">
        <v>115</v>
      </c>
      <c r="G18" s="165" t="s">
        <v>116</v>
      </c>
      <c r="H18" s="168"/>
    </row>
    <row r="19" spans="1:8" s="39" customFormat="1" ht="64.5" customHeight="1" thickBot="1" thickTop="1">
      <c r="A19" s="165" t="s">
        <v>114</v>
      </c>
      <c r="B19" s="165" t="s">
        <v>72</v>
      </c>
      <c r="C19" s="166" t="s">
        <v>71</v>
      </c>
      <c r="D19" s="166" t="s">
        <v>134</v>
      </c>
      <c r="E19" s="170" t="s">
        <v>113</v>
      </c>
      <c r="F19" s="165" t="s">
        <v>115</v>
      </c>
      <c r="G19" s="165" t="s">
        <v>116</v>
      </c>
      <c r="H19" s="168"/>
    </row>
    <row r="20" spans="1:8" s="39" customFormat="1" ht="83.25" customHeight="1" thickBot="1" thickTop="1">
      <c r="A20" s="165" t="s">
        <v>370</v>
      </c>
      <c r="B20" s="165" t="s">
        <v>72</v>
      </c>
      <c r="C20" s="166" t="s">
        <v>71</v>
      </c>
      <c r="D20" s="166" t="s">
        <v>135</v>
      </c>
      <c r="E20" s="167" t="s">
        <v>211</v>
      </c>
      <c r="F20" s="165" t="s">
        <v>129</v>
      </c>
      <c r="G20" s="165" t="s">
        <v>128</v>
      </c>
      <c r="H20" s="168"/>
    </row>
    <row r="21" spans="1:8" s="39" customFormat="1" ht="65.25" customHeight="1" thickBot="1" thickTop="1">
      <c r="A21" s="165" t="s">
        <v>266</v>
      </c>
      <c r="B21" s="165" t="s">
        <v>72</v>
      </c>
      <c r="C21" s="166" t="s">
        <v>71</v>
      </c>
      <c r="D21" s="166" t="s">
        <v>283</v>
      </c>
      <c r="E21" s="181" t="s">
        <v>267</v>
      </c>
      <c r="F21" s="165" t="s">
        <v>281</v>
      </c>
      <c r="G21" s="165" t="s">
        <v>282</v>
      </c>
      <c r="H21" s="168"/>
    </row>
    <row r="22" spans="1:8" s="39" customFormat="1" ht="60.75" customHeight="1" thickBot="1" thickTop="1">
      <c r="A22" s="165" t="s">
        <v>334</v>
      </c>
      <c r="B22" s="165" t="s">
        <v>72</v>
      </c>
      <c r="C22" s="166" t="s">
        <v>71</v>
      </c>
      <c r="D22" s="166" t="s">
        <v>342</v>
      </c>
      <c r="E22" s="181" t="s">
        <v>335</v>
      </c>
      <c r="F22" s="165" t="s">
        <v>132</v>
      </c>
      <c r="G22" s="165" t="s">
        <v>236</v>
      </c>
      <c r="H22" s="168"/>
    </row>
    <row r="23" spans="1:8" s="39" customFormat="1" ht="81.75" customHeight="1" thickBot="1" thickTop="1">
      <c r="A23" s="165" t="s">
        <v>336</v>
      </c>
      <c r="B23" s="165" t="s">
        <v>72</v>
      </c>
      <c r="C23" s="166" t="s">
        <v>71</v>
      </c>
      <c r="D23" s="166" t="s">
        <v>345</v>
      </c>
      <c r="E23" s="181" t="s">
        <v>337</v>
      </c>
      <c r="F23" s="165" t="s">
        <v>344</v>
      </c>
      <c r="G23" s="165" t="s">
        <v>346</v>
      </c>
      <c r="H23" s="168"/>
    </row>
    <row r="24" spans="1:8" s="39" customFormat="1" ht="82.5" customHeight="1" thickBot="1" thickTop="1">
      <c r="A24" s="165" t="s">
        <v>338</v>
      </c>
      <c r="B24" s="165" t="s">
        <v>72</v>
      </c>
      <c r="C24" s="166" t="s">
        <v>71</v>
      </c>
      <c r="D24" s="166" t="s">
        <v>349</v>
      </c>
      <c r="E24" s="181" t="s">
        <v>339</v>
      </c>
      <c r="F24" s="165" t="s">
        <v>350</v>
      </c>
      <c r="G24" s="165" t="s">
        <v>351</v>
      </c>
      <c r="H24" s="168"/>
    </row>
    <row r="25" spans="1:8" s="39" customFormat="1" ht="79.5" customHeight="1" thickBot="1" thickTop="1">
      <c r="A25" s="165" t="s">
        <v>340</v>
      </c>
      <c r="B25" s="165" t="s">
        <v>72</v>
      </c>
      <c r="C25" s="166" t="s">
        <v>71</v>
      </c>
      <c r="D25" s="166" t="s">
        <v>355</v>
      </c>
      <c r="E25" s="181" t="s">
        <v>341</v>
      </c>
      <c r="F25" s="165" t="s">
        <v>353</v>
      </c>
      <c r="G25" s="165" t="s">
        <v>354</v>
      </c>
      <c r="H25" s="168"/>
    </row>
    <row r="26" spans="1:8" s="176" customFormat="1" ht="93" customHeight="1" thickBot="1" thickTop="1">
      <c r="A26" s="187" t="s">
        <v>104</v>
      </c>
      <c r="B26" s="187" t="s">
        <v>73</v>
      </c>
      <c r="C26" s="188" t="s">
        <v>74</v>
      </c>
      <c r="D26" s="188" t="s">
        <v>75</v>
      </c>
      <c r="E26" s="188" t="s">
        <v>212</v>
      </c>
      <c r="F26" s="188" t="s">
        <v>77</v>
      </c>
      <c r="G26" s="188" t="s">
        <v>78</v>
      </c>
      <c r="H26" s="189"/>
    </row>
    <row r="27" spans="1:8" s="176" customFormat="1" ht="112.5" customHeight="1" thickBot="1" thickTop="1">
      <c r="A27" s="187" t="s">
        <v>184</v>
      </c>
      <c r="B27" s="187" t="s">
        <v>73</v>
      </c>
      <c r="C27" s="188" t="s">
        <v>74</v>
      </c>
      <c r="D27" s="188" t="s">
        <v>76</v>
      </c>
      <c r="E27" s="188" t="s">
        <v>79</v>
      </c>
      <c r="F27" s="188" t="s">
        <v>80</v>
      </c>
      <c r="G27" s="188" t="s">
        <v>81</v>
      </c>
      <c r="H27" s="189"/>
    </row>
    <row r="28" spans="1:8" s="176" customFormat="1" ht="93.75" customHeight="1" thickBot="1" thickTop="1">
      <c r="A28" s="187" t="s">
        <v>141</v>
      </c>
      <c r="B28" s="187" t="s">
        <v>73</v>
      </c>
      <c r="C28" s="188" t="s">
        <v>74</v>
      </c>
      <c r="D28" s="188" t="s">
        <v>135</v>
      </c>
      <c r="E28" s="188" t="s">
        <v>215</v>
      </c>
      <c r="F28" s="187" t="s">
        <v>129</v>
      </c>
      <c r="G28" s="187" t="s">
        <v>128</v>
      </c>
      <c r="H28" s="189"/>
    </row>
    <row r="29" spans="1:8" s="176" customFormat="1" ht="74.25" customHeight="1" thickBot="1" thickTop="1">
      <c r="A29" s="187" t="s">
        <v>286</v>
      </c>
      <c r="B29" s="187" t="s">
        <v>73</v>
      </c>
      <c r="C29" s="188" t="s">
        <v>74</v>
      </c>
      <c r="D29" s="188" t="s">
        <v>311</v>
      </c>
      <c r="E29" s="313" t="s">
        <v>287</v>
      </c>
      <c r="F29" s="188" t="s">
        <v>310</v>
      </c>
      <c r="G29" s="188" t="s">
        <v>312</v>
      </c>
      <c r="H29" s="189"/>
    </row>
    <row r="30" spans="1:8" s="176" customFormat="1" ht="125.25" customHeight="1" thickBot="1" thickTop="1">
      <c r="A30" s="187" t="s">
        <v>489</v>
      </c>
      <c r="B30" s="187" t="s">
        <v>73</v>
      </c>
      <c r="C30" s="188" t="s">
        <v>74</v>
      </c>
      <c r="D30" s="188" t="s">
        <v>498</v>
      </c>
      <c r="E30" s="312" t="s">
        <v>493</v>
      </c>
      <c r="F30" s="188" t="s">
        <v>497</v>
      </c>
      <c r="G30" s="188" t="s">
        <v>499</v>
      </c>
      <c r="H30" s="189"/>
    </row>
    <row r="31" spans="1:8" s="176" customFormat="1" ht="110.25" customHeight="1" thickBot="1" thickTop="1">
      <c r="A31" s="187" t="s">
        <v>490</v>
      </c>
      <c r="B31" s="187" t="s">
        <v>73</v>
      </c>
      <c r="C31" s="188" t="s">
        <v>74</v>
      </c>
      <c r="D31" s="188" t="s">
        <v>508</v>
      </c>
      <c r="E31" s="311" t="s">
        <v>494</v>
      </c>
      <c r="F31" s="188" t="s">
        <v>504</v>
      </c>
      <c r="G31" s="188" t="s">
        <v>505</v>
      </c>
      <c r="H31" s="189"/>
    </row>
    <row r="32" spans="1:8" s="176" customFormat="1" ht="74.25" customHeight="1" thickBot="1" thickTop="1">
      <c r="A32" s="187" t="s">
        <v>491</v>
      </c>
      <c r="B32" s="187" t="s">
        <v>73</v>
      </c>
      <c r="C32" s="188" t="s">
        <v>74</v>
      </c>
      <c r="D32" s="188" t="s">
        <v>509</v>
      </c>
      <c r="E32" s="310" t="s">
        <v>495</v>
      </c>
      <c r="F32" s="188" t="s">
        <v>510</v>
      </c>
      <c r="G32" s="188" t="s">
        <v>511</v>
      </c>
      <c r="H32" s="189"/>
    </row>
    <row r="33" spans="1:8" s="176" customFormat="1" ht="74.25" customHeight="1" thickBot="1" thickTop="1">
      <c r="A33" s="187" t="s">
        <v>492</v>
      </c>
      <c r="B33" s="187" t="s">
        <v>73</v>
      </c>
      <c r="C33" s="188" t="s">
        <v>74</v>
      </c>
      <c r="D33" s="188"/>
      <c r="E33" s="310" t="s">
        <v>496</v>
      </c>
      <c r="F33" s="188"/>
      <c r="G33" s="188"/>
      <c r="H33" s="189"/>
    </row>
    <row r="34" spans="1:8" s="199" customFormat="1" ht="111.75" customHeight="1" thickBot="1" thickTop="1">
      <c r="A34" s="278" t="s">
        <v>271</v>
      </c>
      <c r="B34" s="278" t="s">
        <v>82</v>
      </c>
      <c r="C34" s="194" t="s">
        <v>245</v>
      </c>
      <c r="D34" s="280" t="s">
        <v>275</v>
      </c>
      <c r="E34" s="268" t="s">
        <v>270</v>
      </c>
      <c r="F34" s="196" t="s">
        <v>276</v>
      </c>
      <c r="G34" s="197" t="s">
        <v>277</v>
      </c>
      <c r="H34" s="198"/>
    </row>
    <row r="35" spans="1:8" s="270" customFormat="1" ht="123.75" customHeight="1" thickBot="1" thickTop="1">
      <c r="A35" s="278" t="s">
        <v>457</v>
      </c>
      <c r="B35" s="278" t="s">
        <v>82</v>
      </c>
      <c r="C35" s="194" t="s">
        <v>245</v>
      </c>
      <c r="D35" s="282" t="s">
        <v>461</v>
      </c>
      <c r="E35" s="281" t="s">
        <v>456</v>
      </c>
      <c r="F35" s="277" t="s">
        <v>467</v>
      </c>
      <c r="G35" s="197" t="s">
        <v>460</v>
      </c>
      <c r="H35" s="269"/>
    </row>
    <row r="36" spans="1:8" s="270" customFormat="1" ht="103.5" customHeight="1" thickBot="1" thickTop="1">
      <c r="A36" s="278" t="s">
        <v>459</v>
      </c>
      <c r="B36" s="278" t="s">
        <v>82</v>
      </c>
      <c r="C36" s="194" t="s">
        <v>245</v>
      </c>
      <c r="D36" s="197" t="s">
        <v>469</v>
      </c>
      <c r="E36" s="283" t="s">
        <v>458</v>
      </c>
      <c r="F36" s="284" t="s">
        <v>471</v>
      </c>
      <c r="G36" s="197" t="s">
        <v>470</v>
      </c>
      <c r="H36" s="269"/>
    </row>
    <row r="37" spans="1:8" s="270" customFormat="1" ht="110.25" customHeight="1" thickBot="1" thickTop="1">
      <c r="A37" s="279" t="s">
        <v>454</v>
      </c>
      <c r="B37" s="279" t="s">
        <v>82</v>
      </c>
      <c r="C37" s="196" t="s">
        <v>245</v>
      </c>
      <c r="D37" s="195" t="s">
        <v>478</v>
      </c>
      <c r="E37" s="196" t="s">
        <v>455</v>
      </c>
      <c r="F37" s="277" t="s">
        <v>476</v>
      </c>
      <c r="G37" s="197" t="s">
        <v>477</v>
      </c>
      <c r="H37" s="269"/>
    </row>
    <row r="38" spans="1:8" s="223" customFormat="1" ht="97.5" customHeight="1" thickBot="1" thickTop="1">
      <c r="A38" s="178" t="s">
        <v>288</v>
      </c>
      <c r="B38" s="178" t="s">
        <v>84</v>
      </c>
      <c r="C38" s="220" t="s">
        <v>83</v>
      </c>
      <c r="D38" s="179" t="s">
        <v>307</v>
      </c>
      <c r="E38" s="221" t="s">
        <v>289</v>
      </c>
      <c r="F38" s="179" t="s">
        <v>306</v>
      </c>
      <c r="G38" s="179" t="s">
        <v>308</v>
      </c>
      <c r="H38" s="222"/>
    </row>
    <row r="39" spans="1:8" s="112" customFormat="1" ht="99" customHeight="1" thickBot="1" thickTop="1">
      <c r="A39" s="178" t="s">
        <v>442</v>
      </c>
      <c r="B39" s="225" t="s">
        <v>84</v>
      </c>
      <c r="C39" s="220" t="s">
        <v>83</v>
      </c>
      <c r="D39" s="179" t="s">
        <v>445</v>
      </c>
      <c r="E39" s="221" t="s">
        <v>443</v>
      </c>
      <c r="F39" s="179" t="s">
        <v>444</v>
      </c>
      <c r="G39" s="179" t="s">
        <v>446</v>
      </c>
      <c r="H39" s="180"/>
    </row>
    <row r="40" spans="1:8" s="186" customFormat="1" ht="117.75" customHeight="1" thickBot="1" thickTop="1">
      <c r="A40" s="183" t="s">
        <v>415</v>
      </c>
      <c r="B40" s="183" t="s">
        <v>85</v>
      </c>
      <c r="C40" s="184" t="s">
        <v>332</v>
      </c>
      <c r="D40" s="184" t="s">
        <v>429</v>
      </c>
      <c r="E40" s="235" t="s">
        <v>416</v>
      </c>
      <c r="F40" s="184" t="s">
        <v>132</v>
      </c>
      <c r="G40" s="184" t="s">
        <v>333</v>
      </c>
      <c r="H40" s="185"/>
    </row>
    <row r="41" spans="1:8" s="186" customFormat="1" ht="117.75" customHeight="1" thickBot="1" thickTop="1">
      <c r="A41" s="183" t="s">
        <v>417</v>
      </c>
      <c r="B41" s="183" t="s">
        <v>85</v>
      </c>
      <c r="C41" s="184" t="s">
        <v>332</v>
      </c>
      <c r="D41" s="184" t="s">
        <v>433</v>
      </c>
      <c r="E41" s="235" t="s">
        <v>418</v>
      </c>
      <c r="F41" s="184" t="s">
        <v>423</v>
      </c>
      <c r="G41" s="184" t="s">
        <v>424</v>
      </c>
      <c r="H41" s="185"/>
    </row>
    <row r="42" spans="1:8" s="186" customFormat="1" ht="117.75" customHeight="1" thickBot="1" thickTop="1">
      <c r="A42" s="183" t="s">
        <v>419</v>
      </c>
      <c r="B42" s="183" t="s">
        <v>85</v>
      </c>
      <c r="C42" s="184" t="s">
        <v>332</v>
      </c>
      <c r="D42" s="184" t="s">
        <v>434</v>
      </c>
      <c r="E42" s="235" t="s">
        <v>420</v>
      </c>
      <c r="F42" s="184" t="s">
        <v>436</v>
      </c>
      <c r="G42" s="184" t="s">
        <v>435</v>
      </c>
      <c r="H42" s="185"/>
    </row>
    <row r="43" spans="1:8" s="186" customFormat="1" ht="117.75" customHeight="1" thickBot="1" thickTop="1">
      <c r="A43" s="183" t="s">
        <v>421</v>
      </c>
      <c r="B43" s="183" t="s">
        <v>85</v>
      </c>
      <c r="C43" s="184" t="s">
        <v>332</v>
      </c>
      <c r="D43" s="184" t="s">
        <v>448</v>
      </c>
      <c r="E43" s="235" t="s">
        <v>422</v>
      </c>
      <c r="F43" s="184" t="s">
        <v>449</v>
      </c>
      <c r="G43" s="184" t="s">
        <v>450</v>
      </c>
      <c r="H43" s="185"/>
    </row>
    <row r="44" spans="1:8" s="149" customFormat="1" ht="90" customHeight="1" thickBot="1" thickTop="1">
      <c r="A44" s="150" t="s">
        <v>371</v>
      </c>
      <c r="B44" s="150" t="s">
        <v>382</v>
      </c>
      <c r="C44" s="151" t="s">
        <v>95</v>
      </c>
      <c r="D44" s="240" t="s">
        <v>376</v>
      </c>
      <c r="E44" s="241" t="s">
        <v>375</v>
      </c>
      <c r="F44" s="242" t="s">
        <v>377</v>
      </c>
      <c r="G44" s="243" t="s">
        <v>127</v>
      </c>
      <c r="H44" s="152"/>
    </row>
    <row r="45" spans="1:8" s="149" customFormat="1" ht="93.75" customHeight="1" thickBot="1" thickTop="1">
      <c r="A45" s="150" t="s">
        <v>386</v>
      </c>
      <c r="B45" s="150" t="s">
        <v>387</v>
      </c>
      <c r="C45" s="150" t="s">
        <v>95</v>
      </c>
      <c r="D45" s="240" t="s">
        <v>404</v>
      </c>
      <c r="E45" s="150" t="s">
        <v>388</v>
      </c>
      <c r="F45" s="150" t="s">
        <v>402</v>
      </c>
      <c r="G45" s="150" t="s">
        <v>403</v>
      </c>
      <c r="H45" s="152"/>
    </row>
    <row r="46" spans="1:8" s="149" customFormat="1" ht="96" customHeight="1" thickBot="1" thickTop="1">
      <c r="A46" s="150" t="s">
        <v>383</v>
      </c>
      <c r="B46" s="150" t="s">
        <v>384</v>
      </c>
      <c r="C46" s="151" t="s">
        <v>95</v>
      </c>
      <c r="D46" s="240" t="s">
        <v>407</v>
      </c>
      <c r="E46" s="242" t="s">
        <v>385</v>
      </c>
      <c r="F46" s="242" t="s">
        <v>405</v>
      </c>
      <c r="G46" s="242" t="s">
        <v>406</v>
      </c>
      <c r="H46" s="152"/>
    </row>
    <row r="47" spans="1:8" s="149" customFormat="1" ht="96.75" customHeight="1" thickBot="1" thickTop="1">
      <c r="A47" s="150" t="s">
        <v>408</v>
      </c>
      <c r="B47" s="150" t="s">
        <v>409</v>
      </c>
      <c r="C47" s="151" t="s">
        <v>95</v>
      </c>
      <c r="D47" s="240" t="s">
        <v>413</v>
      </c>
      <c r="E47" s="242" t="s">
        <v>410</v>
      </c>
      <c r="F47" s="242" t="s">
        <v>411</v>
      </c>
      <c r="G47" s="242" t="s">
        <v>412</v>
      </c>
      <c r="H47" s="152"/>
    </row>
    <row r="48" spans="1:8" s="149" customFormat="1" ht="96.75" customHeight="1" thickBot="1" thickTop="1">
      <c r="A48" s="150" t="s">
        <v>484</v>
      </c>
      <c r="B48" s="150" t="s">
        <v>485</v>
      </c>
      <c r="C48" s="151" t="s">
        <v>95</v>
      </c>
      <c r="D48" s="240" t="s">
        <v>515</v>
      </c>
      <c r="E48" s="242" t="s">
        <v>486</v>
      </c>
      <c r="F48" s="242" t="s">
        <v>514</v>
      </c>
      <c r="G48" s="242" t="s">
        <v>516</v>
      </c>
      <c r="H48" s="152"/>
    </row>
    <row r="49" spans="1:8" s="176" customFormat="1" ht="96" customHeight="1" thickBot="1" thickTop="1">
      <c r="A49" s="187" t="s">
        <v>142</v>
      </c>
      <c r="B49" s="187" t="s">
        <v>87</v>
      </c>
      <c r="C49" s="188" t="s">
        <v>86</v>
      </c>
      <c r="D49" s="249" t="s">
        <v>167</v>
      </c>
      <c r="E49" s="249" t="s">
        <v>213</v>
      </c>
      <c r="F49" s="187" t="s">
        <v>238</v>
      </c>
      <c r="G49" s="188" t="s">
        <v>237</v>
      </c>
      <c r="H49" s="189"/>
    </row>
    <row r="50" spans="1:8" s="176" customFormat="1" ht="99" customHeight="1" thickBot="1" thickTop="1">
      <c r="A50" s="187" t="s">
        <v>172</v>
      </c>
      <c r="B50" s="187" t="s">
        <v>87</v>
      </c>
      <c r="C50" s="188" t="s">
        <v>86</v>
      </c>
      <c r="D50" s="249" t="s">
        <v>173</v>
      </c>
      <c r="E50" s="249" t="s">
        <v>229</v>
      </c>
      <c r="F50" s="249" t="s">
        <v>240</v>
      </c>
      <c r="G50" s="251" t="s">
        <v>239</v>
      </c>
      <c r="H50" s="189"/>
    </row>
    <row r="51" spans="1:8" s="176" customFormat="1" ht="81" customHeight="1" thickBot="1" thickTop="1">
      <c r="A51" s="252" t="s">
        <v>194</v>
      </c>
      <c r="B51" s="187" t="s">
        <v>87</v>
      </c>
      <c r="C51" s="188" t="s">
        <v>86</v>
      </c>
      <c r="D51" s="64" t="s">
        <v>196</v>
      </c>
      <c r="E51" s="249" t="s">
        <v>246</v>
      </c>
      <c r="F51" s="249" t="s">
        <v>218</v>
      </c>
      <c r="G51" s="251" t="s">
        <v>219</v>
      </c>
      <c r="H51" s="189"/>
    </row>
    <row r="52" spans="1:8" s="112" customFormat="1" ht="87" customHeight="1" thickBot="1" thickTop="1">
      <c r="A52" s="178" t="s">
        <v>107</v>
      </c>
      <c r="B52" s="178" t="s">
        <v>120</v>
      </c>
      <c r="C52" s="179" t="s">
        <v>88</v>
      </c>
      <c r="D52" s="179" t="s">
        <v>136</v>
      </c>
      <c r="E52" s="179" t="s">
        <v>89</v>
      </c>
      <c r="F52" s="178" t="s">
        <v>90</v>
      </c>
      <c r="G52" s="257" t="s">
        <v>91</v>
      </c>
      <c r="H52" s="180"/>
    </row>
    <row r="53" spans="1:8" s="112" customFormat="1" ht="74.25" customHeight="1" thickBot="1" thickTop="1">
      <c r="A53" s="178" t="s">
        <v>273</v>
      </c>
      <c r="B53" s="178" t="s">
        <v>120</v>
      </c>
      <c r="C53" s="179" t="s">
        <v>88</v>
      </c>
      <c r="D53" s="116" t="s">
        <v>198</v>
      </c>
      <c r="E53" s="179" t="s">
        <v>247</v>
      </c>
      <c r="F53" s="255" t="s">
        <v>241</v>
      </c>
      <c r="G53" s="255" t="s">
        <v>242</v>
      </c>
      <c r="H53" s="180"/>
    </row>
    <row r="54" spans="1:8" s="112" customFormat="1" ht="96.75" customHeight="1" thickBot="1" thickTop="1">
      <c r="A54" s="178" t="s">
        <v>290</v>
      </c>
      <c r="B54" s="178" t="s">
        <v>292</v>
      </c>
      <c r="C54" s="179" t="s">
        <v>88</v>
      </c>
      <c r="D54" s="179" t="s">
        <v>298</v>
      </c>
      <c r="E54" s="256" t="s">
        <v>291</v>
      </c>
      <c r="F54" s="178" t="s">
        <v>296</v>
      </c>
      <c r="G54" s="257" t="s">
        <v>297</v>
      </c>
      <c r="H54" s="180"/>
    </row>
    <row r="55" spans="1:8" s="112" customFormat="1" ht="98.25" customHeight="1" thickBot="1" thickTop="1">
      <c r="A55" s="178" t="s">
        <v>293</v>
      </c>
      <c r="B55" s="178" t="s">
        <v>294</v>
      </c>
      <c r="C55" s="179" t="s">
        <v>88</v>
      </c>
      <c r="D55" s="179" t="s">
        <v>300</v>
      </c>
      <c r="E55" s="258" t="s">
        <v>295</v>
      </c>
      <c r="F55" s="178" t="s">
        <v>301</v>
      </c>
      <c r="G55" s="257" t="s">
        <v>302</v>
      </c>
      <c r="H55" s="180"/>
    </row>
    <row r="56" spans="1:8" s="112" customFormat="1" ht="94.5" customHeight="1" thickBot="1" thickTop="1">
      <c r="A56" s="178" t="s">
        <v>360</v>
      </c>
      <c r="B56" s="178" t="s">
        <v>120</v>
      </c>
      <c r="C56" s="179" t="s">
        <v>88</v>
      </c>
      <c r="D56" s="179" t="s">
        <v>361</v>
      </c>
      <c r="E56" s="258" t="s">
        <v>362</v>
      </c>
      <c r="F56" s="178" t="s">
        <v>363</v>
      </c>
      <c r="G56" s="257" t="s">
        <v>364</v>
      </c>
      <c r="H56" s="180"/>
    </row>
    <row r="57" spans="1:8" s="112" customFormat="1" ht="149.25" customHeight="1" thickBot="1" thickTop="1">
      <c r="A57" s="178" t="s">
        <v>488</v>
      </c>
      <c r="B57" s="178" t="s">
        <v>120</v>
      </c>
      <c r="C57" s="179" t="s">
        <v>88</v>
      </c>
      <c r="D57" s="179" t="s">
        <v>522</v>
      </c>
      <c r="E57" s="256" t="s">
        <v>487</v>
      </c>
      <c r="F57" s="178" t="s">
        <v>524</v>
      </c>
      <c r="G57" s="257" t="s">
        <v>523</v>
      </c>
      <c r="H57" s="180"/>
    </row>
    <row r="58" spans="1:8" s="226" customFormat="1" ht="136.5" customHeight="1" thickBot="1" thickTop="1">
      <c r="A58" s="259" t="s">
        <v>186</v>
      </c>
      <c r="B58" s="259" t="s">
        <v>92</v>
      </c>
      <c r="C58" s="260" t="s">
        <v>93</v>
      </c>
      <c r="D58" s="260" t="s">
        <v>108</v>
      </c>
      <c r="E58" s="260" t="s">
        <v>109</v>
      </c>
      <c r="F58" s="259" t="s">
        <v>110</v>
      </c>
      <c r="G58" s="261" t="s">
        <v>111</v>
      </c>
      <c r="H58" s="262"/>
    </row>
    <row r="59" spans="1:8" s="226" customFormat="1" ht="112.5" customHeight="1" thickBot="1" thickTop="1">
      <c r="A59" s="259" t="s">
        <v>191</v>
      </c>
      <c r="B59" s="259" t="s">
        <v>92</v>
      </c>
      <c r="C59" s="260" t="s">
        <v>93</v>
      </c>
      <c r="D59" s="58" t="s">
        <v>201</v>
      </c>
      <c r="E59" s="260" t="s">
        <v>248</v>
      </c>
      <c r="F59" s="263" t="s">
        <v>126</v>
      </c>
      <c r="G59" s="263" t="s">
        <v>127</v>
      </c>
      <c r="H59" s="262"/>
    </row>
    <row r="60" spans="1:8" s="226" customFormat="1" ht="99.75" customHeight="1" thickBot="1" thickTop="1">
      <c r="A60" s="259" t="s">
        <v>192</v>
      </c>
      <c r="B60" s="259" t="s">
        <v>92</v>
      </c>
      <c r="C60" s="260" t="s">
        <v>93</v>
      </c>
      <c r="D60" s="58" t="s">
        <v>200</v>
      </c>
      <c r="E60" s="260" t="s">
        <v>249</v>
      </c>
      <c r="F60" s="263" t="s">
        <v>126</v>
      </c>
      <c r="G60" s="263" t="s">
        <v>127</v>
      </c>
      <c r="H60" s="262"/>
    </row>
    <row r="61" spans="1:8" s="226" customFormat="1" ht="136.5" customHeight="1" thickBot="1" thickTop="1">
      <c r="A61" s="259" t="s">
        <v>193</v>
      </c>
      <c r="B61" s="259" t="s">
        <v>92</v>
      </c>
      <c r="C61" s="260" t="s">
        <v>93</v>
      </c>
      <c r="D61" s="58" t="s">
        <v>198</v>
      </c>
      <c r="E61" s="260" t="s">
        <v>250</v>
      </c>
      <c r="F61" s="263" t="s">
        <v>244</v>
      </c>
      <c r="G61" s="263" t="s">
        <v>243</v>
      </c>
      <c r="H61" s="262"/>
    </row>
    <row r="62" spans="1:8" s="226" customFormat="1" ht="101.25" customHeight="1" thickBot="1" thickTop="1">
      <c r="A62" s="259" t="s">
        <v>527</v>
      </c>
      <c r="B62" s="259" t="s">
        <v>92</v>
      </c>
      <c r="C62" s="260" t="s">
        <v>93</v>
      </c>
      <c r="D62" s="320" t="s">
        <v>530</v>
      </c>
      <c r="E62" s="321" t="s">
        <v>528</v>
      </c>
      <c r="F62" s="263" t="s">
        <v>529</v>
      </c>
      <c r="G62" s="263" t="s">
        <v>505</v>
      </c>
      <c r="H62" s="262"/>
    </row>
    <row r="63" spans="1:8" s="299" customFormat="1" ht="92.25" customHeight="1" thickBot="1" thickTop="1">
      <c r="A63" s="295" t="s">
        <v>143</v>
      </c>
      <c r="B63" s="295" t="s">
        <v>94</v>
      </c>
      <c r="C63" s="296" t="s">
        <v>95</v>
      </c>
      <c r="D63" s="296" t="s">
        <v>144</v>
      </c>
      <c r="E63" s="296" t="s">
        <v>214</v>
      </c>
      <c r="F63" s="297" t="s">
        <v>145</v>
      </c>
      <c r="G63" s="295" t="s">
        <v>146</v>
      </c>
      <c r="H63" s="298"/>
    </row>
    <row r="64" spans="1:7" ht="74.25" customHeight="1" thickBot="1" thickTop="1">
      <c r="A64" s="295" t="s">
        <v>484</v>
      </c>
      <c r="B64" s="295" t="s">
        <v>94</v>
      </c>
      <c r="C64" s="296" t="s">
        <v>95</v>
      </c>
      <c r="D64" s="296"/>
      <c r="E64" s="296"/>
      <c r="F64" s="297"/>
      <c r="G64" s="295"/>
    </row>
    <row r="65" ht="13.5" thickTop="1"/>
  </sheetData>
  <sheetProtection/>
  <mergeCells count="6">
    <mergeCell ref="F1:G3"/>
    <mergeCell ref="C2:E3"/>
    <mergeCell ref="C4:D4"/>
    <mergeCell ref="F4:G4"/>
    <mergeCell ref="C1:E1"/>
    <mergeCell ref="A1:B4"/>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67"/>
  <sheetViews>
    <sheetView zoomScale="90" zoomScaleNormal="90" zoomScalePageLayoutView="0" workbookViewId="0" topLeftCell="A1">
      <pane ySplit="7" topLeftCell="A15" activePane="bottomLeft" state="frozen"/>
      <selection pane="topLeft" activeCell="A1" sqref="A1"/>
      <selection pane="bottomLeft" activeCell="A15" sqref="A15:IV15"/>
    </sheetView>
  </sheetViews>
  <sheetFormatPr defaultColWidth="11.421875" defaultRowHeight="12.75"/>
  <cols>
    <col min="1" max="1" width="25.140625" style="17" customWidth="1"/>
    <col min="2" max="2" width="50.28125" style="7" customWidth="1"/>
    <col min="3" max="3" width="34.140625" style="7" customWidth="1"/>
    <col min="4" max="4" width="16.421875" style="7" customWidth="1"/>
    <col min="5" max="6" width="17.7109375" style="7" customWidth="1"/>
    <col min="7" max="7" width="20.00390625" style="7" customWidth="1"/>
    <col min="8" max="8" width="33.7109375" style="17" customWidth="1"/>
    <col min="9" max="9" width="23.28125" style="7" customWidth="1"/>
    <col min="10" max="10" width="23.421875" style="7" hidden="1" customWidth="1"/>
    <col min="11" max="11" width="24.8515625" style="7" hidden="1" customWidth="1"/>
    <col min="12" max="12" width="27.00390625" style="7" hidden="1" customWidth="1"/>
    <col min="13" max="13" width="28.7109375" style="7" hidden="1" customWidth="1"/>
    <col min="14" max="16384" width="11.421875" style="7" customWidth="1"/>
  </cols>
  <sheetData>
    <row r="1" spans="1:13" ht="27.75" customHeight="1">
      <c r="A1" s="430" t="s">
        <v>223</v>
      </c>
      <c r="B1" s="431"/>
      <c r="C1" s="428" t="s">
        <v>0</v>
      </c>
      <c r="D1" s="429"/>
      <c r="E1" s="429"/>
      <c r="F1" s="429"/>
      <c r="G1" s="429"/>
      <c r="H1" s="414"/>
      <c r="I1" s="415"/>
      <c r="J1" s="7" t="s">
        <v>225</v>
      </c>
      <c r="K1" s="7" t="s">
        <v>226</v>
      </c>
      <c r="L1" s="7" t="s">
        <v>227</v>
      </c>
      <c r="M1" s="21" t="s">
        <v>228</v>
      </c>
    </row>
    <row r="2" spans="1:13" ht="27" customHeight="1">
      <c r="A2" s="432"/>
      <c r="B2" s="431"/>
      <c r="C2" s="435" t="s">
        <v>32</v>
      </c>
      <c r="D2" s="436"/>
      <c r="E2" s="436"/>
      <c r="F2" s="436"/>
      <c r="G2" s="436"/>
      <c r="H2" s="416"/>
      <c r="I2" s="417"/>
      <c r="J2" s="7" t="s">
        <v>170</v>
      </c>
      <c r="K2" s="22" t="s">
        <v>106</v>
      </c>
      <c r="L2" s="22" t="s">
        <v>105</v>
      </c>
      <c r="M2" s="22" t="s">
        <v>105</v>
      </c>
    </row>
    <row r="3" spans="1:9" ht="24" customHeight="1" thickBot="1">
      <c r="A3" s="432"/>
      <c r="B3" s="431"/>
      <c r="C3" s="423"/>
      <c r="D3" s="424"/>
      <c r="E3" s="424"/>
      <c r="F3" s="424"/>
      <c r="G3" s="424"/>
      <c r="H3" s="418"/>
      <c r="I3" s="419"/>
    </row>
    <row r="4" spans="1:9" ht="13.5" thickBot="1">
      <c r="A4" s="432"/>
      <c r="B4" s="431"/>
      <c r="C4" s="426" t="s">
        <v>33</v>
      </c>
      <c r="D4" s="427"/>
      <c r="E4" s="437" t="s">
        <v>25</v>
      </c>
      <c r="F4" s="438"/>
      <c r="G4" s="439"/>
      <c r="H4" s="426" t="s">
        <v>6</v>
      </c>
      <c r="I4" s="427"/>
    </row>
    <row r="5" ht="7.5" customHeight="1" thickBot="1"/>
    <row r="6" spans="1:9" ht="25.5" customHeight="1" thickBot="1" thickTop="1">
      <c r="A6" s="433" t="s">
        <v>222</v>
      </c>
      <c r="B6" s="433" t="s">
        <v>26</v>
      </c>
      <c r="C6" s="434" t="s">
        <v>34</v>
      </c>
      <c r="D6" s="434" t="s">
        <v>35</v>
      </c>
      <c r="E6" s="434"/>
      <c r="F6" s="16" t="s">
        <v>224</v>
      </c>
      <c r="G6" s="434" t="s">
        <v>36</v>
      </c>
      <c r="H6" s="433" t="s">
        <v>37</v>
      </c>
      <c r="I6" s="434" t="s">
        <v>38</v>
      </c>
    </row>
    <row r="7" spans="1:9" ht="27" thickBot="1" thickTop="1">
      <c r="A7" s="433"/>
      <c r="B7" s="433"/>
      <c r="C7" s="434"/>
      <c r="D7" s="8" t="s">
        <v>7</v>
      </c>
      <c r="E7" s="8" t="s">
        <v>8</v>
      </c>
      <c r="F7" s="16"/>
      <c r="G7" s="434"/>
      <c r="H7" s="433"/>
      <c r="I7" s="434"/>
    </row>
    <row r="8" spans="1:9" s="131" customFormat="1" ht="44.25" customHeight="1" thickBot="1" thickTop="1">
      <c r="A8" s="132" t="str">
        <f>'IDENTIFICACION DEL RIESGO'!A7</f>
        <v>CI01813-P</v>
      </c>
      <c r="B8" s="132" t="str">
        <f>'IDENTIFICACION DEL RIESGO'!B7</f>
        <v>DIRECCIONAMIENTO ESTRATÉGICO</v>
      </c>
      <c r="C8" s="133" t="str">
        <f>'IDENTIFICACION DEL RIESGO'!D7</f>
        <v>POSIBLE CONSTRUCCIÓN DE LA DOFA DE MANERA INADECUADA</v>
      </c>
      <c r="D8" s="134">
        <v>5</v>
      </c>
      <c r="E8" s="134">
        <v>2</v>
      </c>
      <c r="F8" s="134" t="s">
        <v>17</v>
      </c>
      <c r="G8" s="134" t="s">
        <v>96</v>
      </c>
      <c r="H8" s="135" t="str">
        <f>IF(F8="B",$J$1,IF(F8="M",$K$1,IF(F8="A",$L$1,IF(F8="E",$M$1,"0"))))</f>
        <v>ZONA DE RIESGO ALTA</v>
      </c>
      <c r="I8" s="136" t="str">
        <f aca="true" t="shared" si="0" ref="I8:I36">IF(F8="B",$J$2,IF(F8="M",$K$2,IF(F8="A",$L$2,IF(F8="E",$M$2,"0"))))</f>
        <v>Reducir el Riesgo, Evitar, Compartir o Transferir el Riesgo</v>
      </c>
    </row>
    <row r="9" spans="1:9" s="131" customFormat="1" ht="40.5" customHeight="1" thickBot="1" thickTop="1">
      <c r="A9" s="132" t="str">
        <f>'IDENTIFICACION DEL RIESGO'!A8</f>
        <v>CA03614-P</v>
      </c>
      <c r="B9" s="132" t="str">
        <f>'IDENTIFICACION DEL RIESGO'!B8</f>
        <v>DIRECCIONAMIENTO ESTRATÉGICO</v>
      </c>
      <c r="C9" s="133" t="str">
        <f>'IDENTIFICACION DEL RIESGO'!D8</f>
        <v>BRINDAR INFORMACIÓN ERRADA DE LA PLANEACIÓN ESTRATÉGICA A LOS FUNCIONARIOS DE LA ENTIDAD</v>
      </c>
      <c r="D9" s="134">
        <v>5</v>
      </c>
      <c r="E9" s="134">
        <v>2</v>
      </c>
      <c r="F9" s="134" t="s">
        <v>17</v>
      </c>
      <c r="G9" s="134" t="s">
        <v>97</v>
      </c>
      <c r="H9" s="135" t="str">
        <f>IF(F9="B",$J$1,IF(F9="M",$K$1,IF(F9="A",$L$1,IF(F9="E",$M$1,"0"))))</f>
        <v>ZONA DE RIESGO ALTA</v>
      </c>
      <c r="I9" s="136" t="str">
        <f t="shared" si="0"/>
        <v>Reducir el Riesgo, Evitar, Compartir o Transferir el Riesgo</v>
      </c>
    </row>
    <row r="10" spans="1:9" s="131" customFormat="1" ht="46.5" customHeight="1" thickBot="1" thickTop="1">
      <c r="A10" s="132" t="str">
        <f>'IDENTIFICACION DEL RIESGO'!A9</f>
        <v>CA07014-P</v>
      </c>
      <c r="B10" s="132" t="str">
        <f>'IDENTIFICACION DEL RIESGO'!B9</f>
        <v>DIRECCIONAMIENTO ESTRATÉGICO</v>
      </c>
      <c r="C10" s="133" t="str">
        <f>'IDENTIFICACION DEL RIESGO'!D9</f>
        <v>INCUMPLIMIENTO DEL DECRETO 943 DE MAYO DE 2014 REFERENTE A LA ACTUALIZACIÓN DEL MECI</v>
      </c>
      <c r="D10" s="134">
        <v>4</v>
      </c>
      <c r="E10" s="134">
        <v>2</v>
      </c>
      <c r="F10" s="134" t="s">
        <v>17</v>
      </c>
      <c r="G10" s="134" t="s">
        <v>97</v>
      </c>
      <c r="H10" s="135" t="str">
        <f aca="true" t="shared" si="1" ref="H10:H51">IF(F10="B",$J$1,IF(F10="M",$K$1,IF(F10="A",$L$1,IF(F10="E",$M$1,"0"))))</f>
        <v>ZONA DE RIESGO ALTA</v>
      </c>
      <c r="I10" s="136" t="str">
        <f t="shared" si="0"/>
        <v>Reducir el Riesgo, Evitar, Compartir o Transferir el Riesgo</v>
      </c>
    </row>
    <row r="11" spans="1:9" s="131" customFormat="1" ht="45" customHeight="1" thickBot="1" thickTop="1">
      <c r="A11" s="132" t="str">
        <f>'IDENTIFICACION DEL RIESGO'!A10</f>
        <v>CA07114-P</v>
      </c>
      <c r="B11" s="132" t="str">
        <f>'IDENTIFICACION DEL RIESGO'!B10</f>
        <v>DIRECCIONAMIENTO ESTRATÉGICO</v>
      </c>
      <c r="C11" s="133" t="str">
        <f>'IDENTIFICACION DEL RIESGO'!D10</f>
        <v>POSIBLES INCUMPLIMIENTOS REFERENTES A LAS ACTIVIDADES QUE DESARROLLA LA OFICINA</v>
      </c>
      <c r="D11" s="134">
        <v>4</v>
      </c>
      <c r="E11" s="134">
        <v>1</v>
      </c>
      <c r="F11" s="134" t="s">
        <v>16</v>
      </c>
      <c r="G11" s="134" t="s">
        <v>97</v>
      </c>
      <c r="H11" s="135" t="str">
        <f t="shared" si="1"/>
        <v>ZONA DE RIESGO MODERADA</v>
      </c>
      <c r="I11" s="136" t="str">
        <f t="shared" si="0"/>
        <v>Asumir el Riesgo, Reducir el Riesgo</v>
      </c>
    </row>
    <row r="12" spans="1:9" s="131" customFormat="1" ht="49.5" customHeight="1" thickBot="1" thickTop="1">
      <c r="A12" s="132" t="str">
        <f>'IDENTIFICACION DEL RIESGO'!A11</f>
        <v>CI03015-P</v>
      </c>
      <c r="B12" s="132" t="str">
        <f>'IDENTIFICACION DEL RIESGO'!B11</f>
        <v>DIRECCIONAMIENTO ESTRATÉGICO</v>
      </c>
      <c r="C12" s="133" t="str">
        <f>'IDENTIFICACION DEL RIESGO'!D11</f>
        <v>POSIBLE INCUMPLIMIENTO DEL NUMERAL 4,2,2  DE LA NORMA MANUAL DE CALIDAD </v>
      </c>
      <c r="D12" s="134">
        <v>4</v>
      </c>
      <c r="E12" s="134">
        <v>3</v>
      </c>
      <c r="F12" s="134" t="s">
        <v>17</v>
      </c>
      <c r="G12" s="134" t="s">
        <v>272</v>
      </c>
      <c r="H12" s="135" t="str">
        <f t="shared" si="1"/>
        <v>ZONA DE RIESGO ALTA</v>
      </c>
      <c r="I12" s="136" t="str">
        <f t="shared" si="0"/>
        <v>Reducir el Riesgo, Evitar, Compartir o Transferir el Riesgo</v>
      </c>
    </row>
    <row r="13" spans="1:9" s="131" customFormat="1" ht="59.25" customHeight="1" thickBot="1" thickTop="1">
      <c r="A13" s="132" t="str">
        <f>'IDENTIFICACION DEL RIESGO'!A12</f>
        <v>CI03115-P</v>
      </c>
      <c r="B13" s="132" t="str">
        <f>'IDENTIFICACION DEL RIESGO'!B12</f>
        <v>DIRECCIONAMIENTO ESTRATÉGICO</v>
      </c>
      <c r="C13" s="133" t="str">
        <f>'IDENTIFICACION DEL RIESGO'!D12</f>
        <v>posible contruccion de la Matriz del Plan Anticorrupción y sus componentes no acorde a la metodologia actual </v>
      </c>
      <c r="D13" s="134">
        <v>4</v>
      </c>
      <c r="E13" s="134">
        <v>3</v>
      </c>
      <c r="F13" s="134" t="s">
        <v>17</v>
      </c>
      <c r="G13" s="134"/>
      <c r="H13" s="135" t="str">
        <f t="shared" si="1"/>
        <v>ZONA DE RIESGO ALTA</v>
      </c>
      <c r="I13" s="136" t="str">
        <f t="shared" si="0"/>
        <v>Reducir el Riesgo, Evitar, Compartir o Transferir el Riesgo</v>
      </c>
    </row>
    <row r="14" spans="1:9" s="131" customFormat="1" ht="59.25" customHeight="1" thickBot="1" thickTop="1">
      <c r="A14" s="132" t="str">
        <f>'IDENTIFICACION DEL RIESGO'!A13</f>
        <v>CA01916-P</v>
      </c>
      <c r="B14" s="132" t="str">
        <f>'IDENTIFICACION DEL RIESGO'!B13</f>
        <v>DIRECCIONAMIENTO ESTRATÉGICO</v>
      </c>
      <c r="C14" s="133" t="str">
        <f>'IDENTIFICACION DEL RIESGO'!D13</f>
        <v>DESACTULIZACIÓN DE LA DOCUMENTACION DEL SISTEMA </v>
      </c>
      <c r="D14" s="134">
        <v>3</v>
      </c>
      <c r="E14" s="134">
        <v>3</v>
      </c>
      <c r="F14" s="134" t="s">
        <v>17</v>
      </c>
      <c r="G14" s="134"/>
      <c r="H14" s="135" t="str">
        <f t="shared" si="1"/>
        <v>ZONA DE RIESGO ALTA</v>
      </c>
      <c r="I14" s="136" t="str">
        <f t="shared" si="0"/>
        <v>Reducir el Riesgo, Evitar, Compartir o Transferir el Riesgo</v>
      </c>
    </row>
    <row r="15" spans="1:9" s="131" customFormat="1" ht="59.25" customHeight="1" thickBot="1" thickTop="1">
      <c r="A15" s="132" t="str">
        <f>'IDENTIFICACION DEL RIESGO'!A14</f>
        <v>CA02216-P</v>
      </c>
      <c r="B15" s="132" t="str">
        <f>'IDENTIFICACION DEL RIESGO'!B14</f>
        <v>DIRECCIONAMIENTO ESTRATÉGICO</v>
      </c>
      <c r="C15" s="133" t="str">
        <f>'IDENTIFICACION DEL RIESGO'!D14</f>
        <v>NO CONTAR CON LA DEBIDA OPORTUNIDAD CON LA RESOLUCION PARA UTILIZAR LOS RECURSOS ASIGNADOS EN EL PAC </v>
      </c>
      <c r="D15" s="134">
        <v>3</v>
      </c>
      <c r="E15" s="134">
        <v>3</v>
      </c>
      <c r="F15" s="134" t="s">
        <v>17</v>
      </c>
      <c r="G15" s="134"/>
      <c r="H15" s="135" t="str">
        <f t="shared" si="1"/>
        <v>ZONA DE RIESGO ALTA</v>
      </c>
      <c r="I15" s="136"/>
    </row>
    <row r="16" spans="1:9" s="131" customFormat="1" ht="59.25" customHeight="1" thickBot="1" thickTop="1">
      <c r="A16" s="132" t="str">
        <f>'IDENTIFICACION DEL RIESGO'!A15</f>
        <v>CA00117-P</v>
      </c>
      <c r="B16" s="132" t="str">
        <f>'IDENTIFICACION DEL RIESGO'!B15</f>
        <v>DIRECCIONAMIENTO ESTRATÉGICO</v>
      </c>
      <c r="C16" s="133" t="str">
        <f>'IDENTIFICACION DEL RIESGO'!D15</f>
        <v>QUE NO SE IMPRARTAN LOS LINEAMIENTOS ADECUADOS PARA LA ENTIDAD </v>
      </c>
      <c r="D16" s="134">
        <v>3</v>
      </c>
      <c r="E16" s="134">
        <v>3</v>
      </c>
      <c r="F16" s="134" t="s">
        <v>17</v>
      </c>
      <c r="G16" s="134"/>
      <c r="H16" s="135" t="str">
        <f t="shared" si="1"/>
        <v>ZONA DE RIESGO ALTA</v>
      </c>
      <c r="I16" s="136"/>
    </row>
    <row r="17" spans="1:9" s="131" customFormat="1" ht="59.25" customHeight="1" thickBot="1" thickTop="1">
      <c r="A17" s="132" t="str">
        <f>'IDENTIFICACION DEL RIESGO'!A16</f>
        <v>CA00217-P</v>
      </c>
      <c r="B17" s="132" t="str">
        <f>'IDENTIFICACION DEL RIESGO'!B16</f>
        <v>DIRECCIONAMIENTO ESTRATÉGICO</v>
      </c>
      <c r="C17" s="133" t="str">
        <f>'IDENTIFICACION DEL RIESGO'!D16</f>
        <v>QUE NO EXISTAN REGISTROS DE LA DOCUMENTACIÓN REFERENTE AL PLAN DE MEJORAMIENTO INSTITUCIONAL </v>
      </c>
      <c r="D17" s="134">
        <v>3</v>
      </c>
      <c r="E17" s="134">
        <v>3</v>
      </c>
      <c r="F17" s="134" t="s">
        <v>17</v>
      </c>
      <c r="G17" s="134"/>
      <c r="H17" s="135" t="str">
        <f t="shared" si="1"/>
        <v>ZONA DE RIESGO ALTA</v>
      </c>
      <c r="I17" s="136"/>
    </row>
    <row r="18" spans="1:9" s="131" customFormat="1" ht="59.25" customHeight="1" thickBot="1" thickTop="1">
      <c r="A18" s="132" t="str">
        <f>'IDENTIFICACION DEL RIESGO'!A17</f>
        <v>CA00317-P</v>
      </c>
      <c r="B18" s="132" t="str">
        <f>'IDENTIFICACION DEL RIESGO'!B17</f>
        <v>DIRECCIONAMIENTO ESTRATÉGICO</v>
      </c>
      <c r="C18" s="133">
        <f>'IDENTIFICACION DEL RIESGO'!D17</f>
        <v>0</v>
      </c>
      <c r="D18" s="134"/>
      <c r="E18" s="134"/>
      <c r="F18" s="134"/>
      <c r="G18" s="134"/>
      <c r="H18" s="135" t="str">
        <f t="shared" si="1"/>
        <v>0</v>
      </c>
      <c r="I18" s="136"/>
    </row>
    <row r="19" spans="1:9" s="39" customFormat="1" ht="45" customHeight="1" thickBot="1" thickTop="1">
      <c r="A19" s="110" t="str">
        <f>'IDENTIFICACION DEL RIESGO'!A18</f>
        <v>CA05813-P</v>
      </c>
      <c r="B19" s="110" t="str">
        <f>'IDENTIFICACION DEL RIESGO'!B18</f>
        <v>GESTION DE TIC`S</v>
      </c>
      <c r="C19" s="52" t="str">
        <f>'IDENTIFICACION DEL RIESGO'!D18</f>
        <v>QUE SE INCUMPLA CON LAS POLITICAS DE SEGURIDAD DE LA ENTIDAD</v>
      </c>
      <c r="D19" s="171">
        <v>2</v>
      </c>
      <c r="E19" s="171">
        <v>3</v>
      </c>
      <c r="F19" s="171" t="s">
        <v>16</v>
      </c>
      <c r="G19" s="171" t="s">
        <v>97</v>
      </c>
      <c r="H19" s="172" t="str">
        <f t="shared" si="1"/>
        <v>ZONA DE RIESGO MODERADA</v>
      </c>
      <c r="I19" s="173" t="str">
        <f t="shared" si="0"/>
        <v>Asumir el Riesgo, Reducir el Riesgo</v>
      </c>
    </row>
    <row r="20" spans="1:9" s="39" customFormat="1" ht="68.25" customHeight="1" thickBot="1" thickTop="1">
      <c r="A20" s="110" t="str">
        <f>'IDENTIFICACION DEL RIESGO'!A19</f>
        <v>CI00514-P</v>
      </c>
      <c r="B20" s="110" t="str">
        <f>'IDENTIFICACION DEL RIESGO'!B19</f>
        <v>GESTION DE TIC`S</v>
      </c>
      <c r="C20" s="52" t="str">
        <f>'IDENTIFICACION DEL RIESGO'!D19</f>
        <v>QUE SE INCUMPLA CON LAS POLITICAS DE SEGURIDAD DE LA ENTIDAD</v>
      </c>
      <c r="D20" s="171">
        <v>2</v>
      </c>
      <c r="E20" s="171">
        <v>4</v>
      </c>
      <c r="F20" s="171" t="s">
        <v>17</v>
      </c>
      <c r="G20" s="174" t="s">
        <v>137</v>
      </c>
      <c r="H20" s="172" t="str">
        <f t="shared" si="1"/>
        <v>ZONA DE RIESGO ALTA</v>
      </c>
      <c r="I20" s="173" t="str">
        <f t="shared" si="0"/>
        <v>Reducir el Riesgo, Evitar, Compartir o Transferir el Riesgo</v>
      </c>
    </row>
    <row r="21" spans="1:9" s="39" customFormat="1" ht="45.75" customHeight="1" thickBot="1" thickTop="1">
      <c r="A21" s="110" t="str">
        <f>'IDENTIFICACION DEL RIESGO'!A20</f>
        <v>CI01514-P</v>
      </c>
      <c r="B21" s="110" t="str">
        <f>'IDENTIFICACION DEL RIESGO'!B20</f>
        <v>GESTION DE TIC`S</v>
      </c>
      <c r="C21" s="52" t="str">
        <f>'IDENTIFICACION DEL RIESGO'!D20</f>
        <v>POSIBLE UTILIZACION DE FORMATOS INCORRECTOS POR PARTE DE LOS FUNCIONARIOS DE LA ENTIDAD</v>
      </c>
      <c r="D21" s="171">
        <v>2</v>
      </c>
      <c r="E21" s="171">
        <v>4</v>
      </c>
      <c r="F21" s="171" t="s">
        <v>17</v>
      </c>
      <c r="G21" s="171" t="s">
        <v>97</v>
      </c>
      <c r="H21" s="172" t="str">
        <f t="shared" si="1"/>
        <v>ZONA DE RIESGO ALTA</v>
      </c>
      <c r="I21" s="173" t="str">
        <f t="shared" si="0"/>
        <v>Reducir el Riesgo, Evitar, Compartir o Transferir el Riesgo</v>
      </c>
    </row>
    <row r="22" spans="1:9" s="39" customFormat="1" ht="66.75" customHeight="1" thickBot="1" thickTop="1">
      <c r="A22" s="110" t="str">
        <f>'IDENTIFICACION DEL RIESGO'!A21</f>
        <v>CA03515-P</v>
      </c>
      <c r="B22" s="110" t="str">
        <f>'IDENTIFICACION DEL RIESGO'!B21</f>
        <v>GESTION DE TIC`S</v>
      </c>
      <c r="C22" s="52" t="str">
        <f>'IDENTIFICACION DEL RIESGO'!D21</f>
        <v>POSIBLE ATAQUE DE SEGURIDAD </v>
      </c>
      <c r="D22" s="175">
        <v>3</v>
      </c>
      <c r="E22" s="175">
        <v>3</v>
      </c>
      <c r="F22" s="175" t="s">
        <v>17</v>
      </c>
      <c r="G22" s="175" t="s">
        <v>204</v>
      </c>
      <c r="H22" s="172" t="str">
        <f t="shared" si="1"/>
        <v>ZONA DE RIESGO ALTA</v>
      </c>
      <c r="I22" s="173" t="str">
        <f t="shared" si="0"/>
        <v>Reducir el Riesgo, Evitar, Compartir o Transferir el Riesgo</v>
      </c>
    </row>
    <row r="23" spans="1:9" s="39" customFormat="1" ht="56.25" customHeight="1" thickBot="1" thickTop="1">
      <c r="A23" s="110" t="str">
        <f>'IDENTIFICACION DEL RIESGO'!A22</f>
        <v>CA01216-P</v>
      </c>
      <c r="B23" s="110" t="str">
        <f>'IDENTIFICACION DEL RIESGO'!B22</f>
        <v>GESTION DE TIC`S</v>
      </c>
      <c r="C23" s="52" t="str">
        <f>'IDENTIFICACION DEL RIESGO'!D22</f>
        <v>DESACTUALIZACIÓN EN EL MANEJO DE LAS COMUNICACIONES </v>
      </c>
      <c r="D23" s="175">
        <v>3</v>
      </c>
      <c r="E23" s="175">
        <v>3</v>
      </c>
      <c r="F23" s="175" t="s">
        <v>17</v>
      </c>
      <c r="G23" s="182" t="s">
        <v>343</v>
      </c>
      <c r="H23" s="172" t="str">
        <f t="shared" si="1"/>
        <v>ZONA DE RIESGO ALTA</v>
      </c>
      <c r="I23" s="173" t="str">
        <f t="shared" si="0"/>
        <v>Reducir el Riesgo, Evitar, Compartir o Transferir el Riesgo</v>
      </c>
    </row>
    <row r="24" spans="1:9" s="39" customFormat="1" ht="60.75" customHeight="1" thickBot="1" thickTop="1">
      <c r="A24" s="110" t="str">
        <f>'IDENTIFICACION DEL RIESGO'!A23</f>
        <v>CA01316-P</v>
      </c>
      <c r="B24" s="110" t="str">
        <f>'IDENTIFICACION DEL RIESGO'!B23</f>
        <v>GESTION DE TIC`S</v>
      </c>
      <c r="C24" s="52" t="str">
        <f>'IDENTIFICACION DEL RIESGO'!D23</f>
        <v>POSIBLE INSTALACIÓN DE SOFTWARE ILEGAL </v>
      </c>
      <c r="D24" s="175">
        <v>3</v>
      </c>
      <c r="E24" s="175">
        <v>3</v>
      </c>
      <c r="F24" s="175" t="s">
        <v>17</v>
      </c>
      <c r="G24" s="182" t="s">
        <v>347</v>
      </c>
      <c r="H24" s="172" t="str">
        <f t="shared" si="1"/>
        <v>ZONA DE RIESGO ALTA</v>
      </c>
      <c r="I24" s="173" t="str">
        <f t="shared" si="0"/>
        <v>Reducir el Riesgo, Evitar, Compartir o Transferir el Riesgo</v>
      </c>
    </row>
    <row r="25" spans="1:9" s="39" customFormat="1" ht="66" customHeight="1" thickBot="1" thickTop="1">
      <c r="A25" s="110" t="str">
        <f>'IDENTIFICACION DEL RIESGO'!A24</f>
        <v>CA01416-P</v>
      </c>
      <c r="B25" s="110" t="str">
        <f>'IDENTIFICACION DEL RIESGO'!B24</f>
        <v>GESTION DE TIC`S</v>
      </c>
      <c r="C25" s="52" t="str">
        <f>'IDENTIFICACION DEL RIESGO'!D24</f>
        <v>INCUMPLIMIENTO DE LA LEY 1712 DE 2014</v>
      </c>
      <c r="D25" s="175">
        <v>3</v>
      </c>
      <c r="E25" s="175">
        <v>3</v>
      </c>
      <c r="F25" s="175" t="s">
        <v>17</v>
      </c>
      <c r="G25" s="182" t="s">
        <v>347</v>
      </c>
      <c r="H25" s="172" t="str">
        <f t="shared" si="1"/>
        <v>ZONA DE RIESGO ALTA</v>
      </c>
      <c r="I25" s="173" t="str">
        <f t="shared" si="0"/>
        <v>Reducir el Riesgo, Evitar, Compartir o Transferir el Riesgo</v>
      </c>
    </row>
    <row r="26" spans="1:9" s="39" customFormat="1" ht="60.75" customHeight="1" thickBot="1" thickTop="1">
      <c r="A26" s="110" t="str">
        <f>'IDENTIFICACION DEL RIESGO'!A25</f>
        <v>CA01516-P</v>
      </c>
      <c r="B26" s="110" t="str">
        <f>'IDENTIFICACION DEL RIESGO'!B25</f>
        <v>GESTION DE TIC`S</v>
      </c>
      <c r="C26" s="52" t="str">
        <f>'IDENTIFICACION DEL RIESGO'!D25</f>
        <v>QUE NO SE TENGAN CANALES EFECTIVOS DE COMUNICACIÓN CON EL CIUDADANO </v>
      </c>
      <c r="D26" s="175">
        <v>3</v>
      </c>
      <c r="E26" s="175">
        <v>3</v>
      </c>
      <c r="F26" s="175" t="s">
        <v>17</v>
      </c>
      <c r="G26" s="182" t="s">
        <v>347</v>
      </c>
      <c r="H26" s="172" t="str">
        <f t="shared" si="1"/>
        <v>ZONA DE RIESGO ALTA</v>
      </c>
      <c r="I26" s="173" t="str">
        <f t="shared" si="0"/>
        <v>Reducir el Riesgo, Evitar, Compartir o Transferir el Riesgo</v>
      </c>
    </row>
    <row r="27" spans="1:9" s="176" customFormat="1" ht="77.25" customHeight="1" thickBot="1" thickTop="1">
      <c r="A27" s="107" t="str">
        <f>'IDENTIFICACION DEL RIESGO'!A26</f>
        <v>CI01113-P</v>
      </c>
      <c r="B27" s="107" t="str">
        <f>'IDENTIFICACION DEL RIESGO'!B26</f>
        <v>MEDICION Y MEJORA</v>
      </c>
      <c r="C27" s="64" t="str">
        <f>'IDENTIFICACION DEL RIESGO'!D26</f>
        <v>NO DAR DIFUSION OPORTUNA DE LOS PROCEDIMIENTOS A LOS FUNCIONARIOS DE LA ENTIDAD</v>
      </c>
      <c r="D27" s="190">
        <v>3</v>
      </c>
      <c r="E27" s="190">
        <v>1</v>
      </c>
      <c r="F27" s="190" t="s">
        <v>15</v>
      </c>
      <c r="G27" s="191" t="s">
        <v>97</v>
      </c>
      <c r="H27" s="192" t="str">
        <f t="shared" si="1"/>
        <v>ZONA DE RIESGO BAJA</v>
      </c>
      <c r="I27" s="193" t="str">
        <f t="shared" si="0"/>
        <v>Asumir el Riesgo</v>
      </c>
    </row>
    <row r="28" spans="1:9" s="176" customFormat="1" ht="50.25" customHeight="1" thickBot="1" thickTop="1">
      <c r="A28" s="107" t="str">
        <f>'IDENTIFICACION DEL RIESGO'!A27</f>
        <v>CA06213-P
CA07814-P</v>
      </c>
      <c r="B28" s="107" t="str">
        <f>'IDENTIFICACION DEL RIESGO'!B27</f>
        <v>MEDICION Y MEJORA</v>
      </c>
      <c r="C28" s="64" t="str">
        <f>'IDENTIFICACION DEL RIESGO'!D27</f>
        <v>DEBILIDADES EN LA MEDICION DEL PROCESO </v>
      </c>
      <c r="D28" s="190">
        <v>4</v>
      </c>
      <c r="E28" s="190">
        <v>1</v>
      </c>
      <c r="F28" s="190" t="s">
        <v>16</v>
      </c>
      <c r="G28" s="190" t="s">
        <v>97</v>
      </c>
      <c r="H28" s="192" t="str">
        <f t="shared" si="1"/>
        <v>ZONA DE RIESGO MODERADA</v>
      </c>
      <c r="I28" s="193" t="str">
        <f t="shared" si="0"/>
        <v>Asumir el Riesgo, Reducir el Riesgo</v>
      </c>
    </row>
    <row r="29" spans="1:9" s="176" customFormat="1" ht="60.75" customHeight="1" thickBot="1" thickTop="1">
      <c r="A29" s="107" t="str">
        <f>'IDENTIFICACION DEL RIESGO'!A28</f>
        <v>CA07714-P</v>
      </c>
      <c r="B29" s="107" t="str">
        <f>'IDENTIFICACION DEL RIESGO'!B28</f>
        <v>MEDICION Y MEJORA</v>
      </c>
      <c r="C29" s="64" t="str">
        <f>'IDENTIFICACION DEL RIESGO'!D28</f>
        <v>POSIBLE UTILIZACION DE FORMATOS INCORRECTOS POR PARTE DE LOS FUNCIONARIOS DE LA ENTIDAD</v>
      </c>
      <c r="D29" s="190">
        <v>3</v>
      </c>
      <c r="E29" s="190">
        <v>3</v>
      </c>
      <c r="F29" s="190" t="s">
        <v>16</v>
      </c>
      <c r="G29" s="190" t="s">
        <v>97</v>
      </c>
      <c r="H29" s="192" t="str">
        <f t="shared" si="1"/>
        <v>ZONA DE RIESGO MODERADA</v>
      </c>
      <c r="I29" s="193" t="str">
        <f t="shared" si="0"/>
        <v>Asumir el Riesgo, Reducir el Riesgo</v>
      </c>
    </row>
    <row r="30" spans="1:9" s="176" customFormat="1" ht="60.75" customHeight="1" thickBot="1" thickTop="1">
      <c r="A30" s="107" t="str">
        <f>'IDENTIFICACION DEL RIESGO'!A29</f>
        <v>CI03215-P</v>
      </c>
      <c r="B30" s="107" t="str">
        <f>'IDENTIFICACION DEL RIESGO'!B29</f>
        <v>MEDICION Y MEJORA</v>
      </c>
      <c r="C30" s="64" t="str">
        <f>'IDENTIFICACION DEL RIESGO'!D29</f>
        <v>ERROR EN LA PUBLICACIÓN DE LOS DOCUMENTOS DEL SIG </v>
      </c>
      <c r="D30" s="190">
        <v>4</v>
      </c>
      <c r="E30" s="190">
        <v>3</v>
      </c>
      <c r="F30" s="190" t="s">
        <v>17</v>
      </c>
      <c r="G30" s="190" t="s">
        <v>313</v>
      </c>
      <c r="H30" s="192" t="str">
        <f t="shared" si="1"/>
        <v>ZONA DE RIESGO ALTA</v>
      </c>
      <c r="I30" s="193" t="str">
        <f t="shared" si="0"/>
        <v>Reducir el Riesgo, Evitar, Compartir o Transferir el Riesgo</v>
      </c>
    </row>
    <row r="31" spans="1:9" s="176" customFormat="1" ht="60.75" customHeight="1" thickBot="1" thickTop="1">
      <c r="A31" s="107" t="str">
        <f>'IDENTIFICACION DEL RIESGO'!A30</f>
        <v>CA00417-P</v>
      </c>
      <c r="B31" s="107" t="str">
        <f>'IDENTIFICACION DEL RIESGO'!B30</f>
        <v>MEDICION Y MEJORA</v>
      </c>
      <c r="C31" s="64" t="str">
        <f>'IDENTIFICACION DEL RIESGO'!D30</f>
        <v>QUE SE DE APLICABILIDAD A LAS NORMAS DEROGADAS </v>
      </c>
      <c r="D31" s="190">
        <v>3</v>
      </c>
      <c r="E31" s="190">
        <v>2</v>
      </c>
      <c r="F31" s="190" t="s">
        <v>16</v>
      </c>
      <c r="G31" s="190" t="s">
        <v>500</v>
      </c>
      <c r="H31" s="192" t="str">
        <f t="shared" si="1"/>
        <v>ZONA DE RIESGO MODERADA</v>
      </c>
      <c r="I31" s="193" t="str">
        <f t="shared" si="0"/>
        <v>Asumir el Riesgo, Reducir el Riesgo</v>
      </c>
    </row>
    <row r="32" spans="1:9" s="176" customFormat="1" ht="60.75" customHeight="1" thickBot="1" thickTop="1">
      <c r="A32" s="107" t="str">
        <f>'IDENTIFICACION DEL RIESGO'!A31</f>
        <v>CA00517-P</v>
      </c>
      <c r="B32" s="107" t="str">
        <f>'IDENTIFICACION DEL RIESGO'!B31</f>
        <v>MEDICION Y MEJORA</v>
      </c>
      <c r="C32" s="64" t="str">
        <f>'IDENTIFICACION DEL RIESGO'!D31</f>
        <v>QUE NO SE ESTÉ MEJORANDO CONTINUAMENTE EL SISTEMA </v>
      </c>
      <c r="D32" s="190">
        <v>4</v>
      </c>
      <c r="E32" s="190">
        <v>3</v>
      </c>
      <c r="F32" s="190" t="s">
        <v>17</v>
      </c>
      <c r="G32" s="190"/>
      <c r="H32" s="192" t="str">
        <f t="shared" si="1"/>
        <v>ZONA DE RIESGO ALTA</v>
      </c>
      <c r="I32" s="193" t="str">
        <f t="shared" si="0"/>
        <v>Reducir el Riesgo, Evitar, Compartir o Transferir el Riesgo</v>
      </c>
    </row>
    <row r="33" spans="1:9" s="176" customFormat="1" ht="60.75" customHeight="1" thickBot="1" thickTop="1">
      <c r="A33" s="107" t="str">
        <f>'IDENTIFICACION DEL RIESGO'!A32</f>
        <v>CA00617-P</v>
      </c>
      <c r="B33" s="107" t="str">
        <f>'IDENTIFICACION DEL RIESGO'!B32</f>
        <v>MEDICION Y MEJORA</v>
      </c>
      <c r="C33" s="64" t="str">
        <f>'IDENTIFICACION DEL RIESGO'!D32</f>
        <v>QUE NO SE CUENTE CON LOS INDICADORES ADECUADOS PARA MEDIR LA GESTIÓN DEL PROCESO </v>
      </c>
      <c r="D33" s="190">
        <v>4</v>
      </c>
      <c r="E33" s="190">
        <v>3</v>
      </c>
      <c r="F33" s="190" t="s">
        <v>17</v>
      </c>
      <c r="G33" s="190" t="s">
        <v>258</v>
      </c>
      <c r="H33" s="192" t="str">
        <f t="shared" si="1"/>
        <v>ZONA DE RIESGO ALTA</v>
      </c>
      <c r="I33" s="193" t="str">
        <f t="shared" si="0"/>
        <v>Reducir el Riesgo, Evitar, Compartir o Transferir el Riesgo</v>
      </c>
    </row>
    <row r="34" spans="1:9" s="176" customFormat="1" ht="60.75" customHeight="1" thickBot="1" thickTop="1">
      <c r="A34" s="107" t="str">
        <f>'IDENTIFICACION DEL RIESGO'!A33</f>
        <v>CA00717-P</v>
      </c>
      <c r="B34" s="107"/>
      <c r="C34" s="64"/>
      <c r="D34" s="190"/>
      <c r="E34" s="190"/>
      <c r="F34" s="190"/>
      <c r="G34" s="190"/>
      <c r="H34" s="192"/>
      <c r="I34" s="193"/>
    </row>
    <row r="35" spans="1:9" s="199" customFormat="1" ht="91.5" customHeight="1" thickBot="1" thickTop="1">
      <c r="A35" s="200" t="str">
        <f>'IDENTIFICACION DEL RIESGO'!A34</f>
        <v>CI02615-P</v>
      </c>
      <c r="B35" s="200" t="str">
        <f>'IDENTIFICACION DEL RIESGO'!B34</f>
        <v>GESTIÓN DE TALENTO HUMANO</v>
      </c>
      <c r="C35" s="201" t="str">
        <f>'IDENTIFICACION DEL RIESGO'!D34</f>
        <v>No cumplir con el 100% de las responsabilidades del patrono respecto de brindar capacitaciones a los trabajadores, con el fin de garantizar las condiciones físico mental y social; evitar incidentes, accidentes y prevenir posibles enfermedades laborales.</v>
      </c>
      <c r="D35" s="202">
        <v>2</v>
      </c>
      <c r="E35" s="202">
        <v>3</v>
      </c>
      <c r="F35" s="202" t="s">
        <v>16</v>
      </c>
      <c r="G35" s="203" t="s">
        <v>278</v>
      </c>
      <c r="H35" s="204" t="str">
        <f t="shared" si="1"/>
        <v>ZONA DE RIESGO MODERADA</v>
      </c>
      <c r="I35" s="205" t="str">
        <f t="shared" si="0"/>
        <v>Asumir el Riesgo, Reducir el Riesgo</v>
      </c>
    </row>
    <row r="36" spans="1:9" s="287" customFormat="1" ht="91.5" customHeight="1" thickBot="1" thickTop="1">
      <c r="A36" s="200" t="str">
        <f>'IDENTIFICACION DEL RIESGO'!A35</f>
        <v>CA00817-P</v>
      </c>
      <c r="B36" s="200" t="str">
        <f>'IDENTIFICACION DEL RIESGO'!B35</f>
        <v>GESTIÓN DE TALENTO HUMANO</v>
      </c>
      <c r="C36" s="201" t="str">
        <f>'IDENTIFICACION DEL RIESGO'!D35</f>
        <v>Posible perdida  y manipulación inadecuada de los registros de la gestión del proceso, por no mantener foliados el 100% de los documentos a cerrar cada vigencia.</v>
      </c>
      <c r="D36" s="202">
        <v>2</v>
      </c>
      <c r="E36" s="202">
        <v>3</v>
      </c>
      <c r="F36" s="202" t="s">
        <v>16</v>
      </c>
      <c r="G36" s="203" t="s">
        <v>97</v>
      </c>
      <c r="H36" s="285" t="str">
        <f t="shared" si="1"/>
        <v>ZONA DE RIESGO MODERADA</v>
      </c>
      <c r="I36" s="286" t="str">
        <f t="shared" si="0"/>
        <v>Asumir el Riesgo, Reducir el Riesgo</v>
      </c>
    </row>
    <row r="37" spans="1:9" s="287" customFormat="1" ht="91.5" customHeight="1" thickBot="1" thickTop="1">
      <c r="A37" s="200" t="str">
        <f>'IDENTIFICACION DEL RIESGO'!A36</f>
        <v>CA00917-P</v>
      </c>
      <c r="B37" s="200" t="str">
        <f>'IDENTIFICACION DEL RIESGO'!B36</f>
        <v>GESTIÓN DE TALENTO HUMANO</v>
      </c>
      <c r="C37" s="201" t="str">
        <f>'IDENTIFICACION DEL RIESGO'!D36</f>
        <v>Declaración de  una No conformidad mayor  a la entidad por parte de el ente certificador, por el uso inadecuado del su LOGO.</v>
      </c>
      <c r="D37" s="202">
        <v>1</v>
      </c>
      <c r="E37" s="202">
        <v>3</v>
      </c>
      <c r="F37" s="202" t="s">
        <v>16</v>
      </c>
      <c r="G37" s="203" t="s">
        <v>97</v>
      </c>
      <c r="H37" s="285" t="str">
        <f>IF(F37="B",$J$1,IF(F37="M",$K$1,IF(F37="A",$L$1,IF(F37="E",$M$1,"0"))))</f>
        <v>ZONA DE RIESGO MODERADA</v>
      </c>
      <c r="I37" s="286" t="str">
        <f>IF(F37="B",$J$2,IF(F37="M",$K$2,IF(F37="A",$L$2,IF(F37="E",$M$2,"0"))))</f>
        <v>Asumir el Riesgo, Reducir el Riesgo</v>
      </c>
    </row>
    <row r="38" spans="1:9" s="287" customFormat="1" ht="91.5" customHeight="1" thickBot="1" thickTop="1">
      <c r="A38" s="200" t="str">
        <f>'IDENTIFICACION DEL RIESGO'!A37</f>
        <v>CA01017-P</v>
      </c>
      <c r="B38" s="200" t="str">
        <f>'IDENTIFICACION DEL RIESGO'!B37</f>
        <v>GESTIÓN DE TALENTO HUMANO</v>
      </c>
      <c r="C38" s="201" t="str">
        <f>'IDENTIFICACION DEL RIESGO'!D37</f>
        <v>No contar con los conocimiento necesario para el desempeño de las funciones de un cargo, por falta de una adecuada inducción específica.</v>
      </c>
      <c r="D38" s="202">
        <v>1</v>
      </c>
      <c r="E38" s="202">
        <v>3</v>
      </c>
      <c r="F38" s="202" t="s">
        <v>16</v>
      </c>
      <c r="G38" s="203" t="s">
        <v>97</v>
      </c>
      <c r="H38" s="285" t="str">
        <f>IF(F38="B",$J$1,IF(F38="M",$K$1,IF(F38="A",$L$1,IF(F38="E",$M$1,"0"))))</f>
        <v>ZONA DE RIESGO MODERADA</v>
      </c>
      <c r="I38" s="286" t="str">
        <f>IF(F38="B",$J$2,IF(F38="M",$K$2,IF(F38="A",$L$2,IF(F38="E",$M$2,"0"))))</f>
        <v>Asumir el Riesgo, Reducir el Riesgo</v>
      </c>
    </row>
    <row r="39" spans="1:9" s="112" customFormat="1" ht="75.75" customHeight="1" thickBot="1" thickTop="1">
      <c r="A39" s="117" t="str">
        <f>'IDENTIFICACION DEL RIESGO'!A38</f>
        <v>CI04115-P</v>
      </c>
      <c r="B39" s="117" t="str">
        <f>'IDENTIFICACION DEL RIESGO'!B38</f>
        <v>GESTION DOCUMENTAL</v>
      </c>
      <c r="C39" s="116" t="str">
        <f>'IDENTIFICACION DEL RIESGO'!D38</f>
        <v>POSIBLE DEMORA EN LA CREACIÓN DE LOS EXPEDIENTES VIRTUALES </v>
      </c>
      <c r="D39" s="143">
        <v>3</v>
      </c>
      <c r="E39" s="117">
        <v>3</v>
      </c>
      <c r="F39" s="143" t="s">
        <v>17</v>
      </c>
      <c r="G39" s="143" t="s">
        <v>258</v>
      </c>
      <c r="H39" s="144" t="str">
        <f t="shared" si="1"/>
        <v>ZONA DE RIESGO ALTA</v>
      </c>
      <c r="I39" s="145" t="str">
        <f aca="true" t="shared" si="2" ref="I39:I55">IF(F39="B",$J$2,IF(F39="M",$K$2,IF(F39="A",$L$2,IF(F39="E",$M$2,"0"))))</f>
        <v>Reducir el Riesgo, Evitar, Compartir o Transferir el Riesgo</v>
      </c>
    </row>
    <row r="40" spans="1:9" s="112" customFormat="1" ht="75.75" customHeight="1" thickBot="1" thickTop="1">
      <c r="A40" s="117" t="str">
        <f>'IDENTIFICACION DEL RIESGO'!A39</f>
        <v>CA01617-P</v>
      </c>
      <c r="B40" s="117" t="str">
        <f>'IDENTIFICACION DEL RIESGO'!B39</f>
        <v>GESTION DOCUMENTAL</v>
      </c>
      <c r="C40" s="116" t="str">
        <f>'IDENTIFICACION DEL RIESGO'!D39</f>
        <v>INCUMPLIMIENTO A LA NORMA NTCGP:1000 NUMERAL 4,2,3 CONTROL DE DOCUMENTOS </v>
      </c>
      <c r="D40" s="143">
        <v>4</v>
      </c>
      <c r="E40" s="117">
        <v>3</v>
      </c>
      <c r="F40" s="143" t="s">
        <v>17</v>
      </c>
      <c r="G40" s="143" t="s">
        <v>258</v>
      </c>
      <c r="H40" s="144" t="str">
        <f t="shared" si="1"/>
        <v>ZONA DE RIESGO ALTA</v>
      </c>
      <c r="I40" s="145" t="str">
        <f t="shared" si="2"/>
        <v>Reducir el Riesgo, Evitar, Compartir o Transferir el Riesgo</v>
      </c>
    </row>
    <row r="41" spans="1:9" s="186" customFormat="1" ht="60.75" customHeight="1" thickBot="1" thickTop="1">
      <c r="A41" s="231" t="str">
        <f>'IDENTIFICACION DEL RIESGO'!A40</f>
        <v>CA01217-P</v>
      </c>
      <c r="B41" s="231" t="str">
        <f>'IDENTIFICACION DEL RIESGO'!B40</f>
        <v>ATENCIÓN AL CIUDADANO</v>
      </c>
      <c r="C41" s="229" t="str">
        <f>'IDENTIFICACION DEL RIESGO'!D40</f>
        <v>POSIBLE INCUMPLIMIENTO EN LA IMPLEMENTACION DE LOS REQUISITOS  DE LA NORMA DEL SISTEMA DE GESTIÓN </v>
      </c>
      <c r="D41" s="236">
        <v>4</v>
      </c>
      <c r="E41" s="236">
        <v>3</v>
      </c>
      <c r="F41" s="236" t="s">
        <v>17</v>
      </c>
      <c r="G41" s="236" t="s">
        <v>258</v>
      </c>
      <c r="H41" s="237" t="str">
        <f>IF(F41="B",$J$1,IF(F41="M",$K$1,IF(F41="A",$L$1,IF(F41="E",$M$1,"0"))))</f>
        <v>ZONA DE RIESGO ALTA</v>
      </c>
      <c r="I41" s="238" t="str">
        <f t="shared" si="2"/>
        <v>Reducir el Riesgo, Evitar, Compartir o Transferir el Riesgo</v>
      </c>
    </row>
    <row r="42" spans="1:9" s="186" customFormat="1" ht="60.75" customHeight="1" thickBot="1" thickTop="1">
      <c r="A42" s="231" t="str">
        <f>'IDENTIFICACION DEL RIESGO'!A41</f>
        <v>CA01317-P</v>
      </c>
      <c r="B42" s="231" t="str">
        <f>'IDENTIFICACION DEL RIESGO'!B41</f>
        <v>ATENCIÓN AL CIUDADANO</v>
      </c>
      <c r="C42" s="229" t="str">
        <f>'IDENTIFICACION DEL RIESGO'!D41</f>
        <v>INCREMENTO EN EL NÚMERO DE PQRSD A NIVEL NACIONAL </v>
      </c>
      <c r="D42" s="236">
        <v>4</v>
      </c>
      <c r="E42" s="236">
        <v>3</v>
      </c>
      <c r="F42" s="236" t="s">
        <v>17</v>
      </c>
      <c r="G42" s="236" t="s">
        <v>258</v>
      </c>
      <c r="H42" s="237" t="str">
        <f>IF(F42="B",$J$1,IF(F42="M",$K$1,IF(F42="A",$L$1,IF(F42="E",$M$1,"0"))))</f>
        <v>ZONA DE RIESGO ALTA</v>
      </c>
      <c r="I42" s="238" t="str">
        <f t="shared" si="2"/>
        <v>Reducir el Riesgo, Evitar, Compartir o Transferir el Riesgo</v>
      </c>
    </row>
    <row r="43" spans="1:9" s="186" customFormat="1" ht="60.75" customHeight="1" thickBot="1" thickTop="1">
      <c r="A43" s="231" t="str">
        <f>'IDENTIFICACION DEL RIESGO'!A42</f>
        <v>CA01417-P</v>
      </c>
      <c r="B43" s="231" t="str">
        <f>'IDENTIFICACION DEL RIESGO'!B42</f>
        <v>ATENCIÓN AL CIUDADANO</v>
      </c>
      <c r="C43" s="229" t="str">
        <f>'IDENTIFICACION DEL RIESGO'!D42</f>
        <v>INCUMPLIMIENTO CON LA GUIA DE PROTOCOLO DE ATENCIÓN AL CIUDADANO </v>
      </c>
      <c r="D43" s="236">
        <v>4</v>
      </c>
      <c r="E43" s="236">
        <v>3</v>
      </c>
      <c r="F43" s="236" t="s">
        <v>17</v>
      </c>
      <c r="G43" s="236" t="s">
        <v>258</v>
      </c>
      <c r="H43" s="237" t="str">
        <f>IF(F43="B",$J$1,IF(F43="M",$K$1,IF(F43="A",$L$1,IF(F43="E",$M$1,"0"))))</f>
        <v>ZONA DE RIESGO ALTA</v>
      </c>
      <c r="I43" s="238" t="str">
        <f t="shared" si="2"/>
        <v>Reducir el Riesgo, Evitar, Compartir o Transferir el Riesgo</v>
      </c>
    </row>
    <row r="44" spans="1:9" s="186" customFormat="1" ht="60.75" customHeight="1" thickBot="1" thickTop="1">
      <c r="A44" s="231" t="str">
        <f>'IDENTIFICACION DEL RIESGO'!A43</f>
        <v>CA01517-P</v>
      </c>
      <c r="B44" s="231" t="str">
        <f>'IDENTIFICACION DEL RIESGO'!B43</f>
        <v>ATENCIÓN AL CIUDADANO</v>
      </c>
      <c r="C44" s="229" t="str">
        <f>'IDENTIFICACION DEL RIESGO'!D43</f>
        <v>QUE SE PRESENTEN PRODUCTOS Y/O SERVICIOS NO CONFORMES EN EL PROCESO </v>
      </c>
      <c r="D44" s="236">
        <v>3</v>
      </c>
      <c r="E44" s="236">
        <v>3</v>
      </c>
      <c r="F44" s="236" t="s">
        <v>17</v>
      </c>
      <c r="G44" s="236" t="s">
        <v>258</v>
      </c>
      <c r="H44" s="237" t="str">
        <f>IF(F44="B",$J$1,IF(F44="M",$K$1,IF(F44="A",$L$1,IF(F44="E",$M$1,"0"))))</f>
        <v>ZONA DE RIESGO ALTA</v>
      </c>
      <c r="I44" s="238" t="str">
        <f t="shared" si="2"/>
        <v>Reducir el Riesgo, Evitar, Compartir o Transferir el Riesgo</v>
      </c>
    </row>
    <row r="45" spans="1:9" s="149" customFormat="1" ht="88.5" customHeight="1" thickBot="1" thickTop="1">
      <c r="A45" s="43" t="str">
        <f>'IDENTIFICACION DEL RIESGO'!A44</f>
        <v>CI00516-P</v>
      </c>
      <c r="B45" s="43" t="str">
        <f>'IDENTIFICACION DEL RIESGO'!B44</f>
        <v>GESTIÓN DE SERVICIOS DE SALUD (BUCARAMANGA)</v>
      </c>
      <c r="C45" s="43" t="str">
        <f>'IDENTIFICACION DEL RIESGO'!D44</f>
        <v>Que no se cumpla con la Documentación aprobada y establecida por el Sistema de Gestión de Calidad. </v>
      </c>
      <c r="D45" s="146">
        <v>4</v>
      </c>
      <c r="E45" s="146">
        <v>3</v>
      </c>
      <c r="F45" s="146" t="s">
        <v>17</v>
      </c>
      <c r="G45" s="146"/>
      <c r="H45" s="147" t="str">
        <f t="shared" si="1"/>
        <v>ZONA DE RIESGO ALTA</v>
      </c>
      <c r="I45" s="148" t="str">
        <f t="shared" si="2"/>
        <v>Reducir el Riesgo, Evitar, Compartir o Transferir el Riesgo</v>
      </c>
    </row>
    <row r="46" spans="1:9" s="149" customFormat="1" ht="88.5" customHeight="1" thickBot="1" thickTop="1">
      <c r="A46" s="43" t="str">
        <f>'IDENTIFICACION DEL RIESGO'!A45</f>
        <v>CI00616-P</v>
      </c>
      <c r="B46" s="43" t="str">
        <f>'IDENTIFICACION DEL RIESGO'!B45</f>
        <v>GESTIÓN DE SERVICIOS DE SALUD ( BARRANQUILLA) </v>
      </c>
      <c r="C46" s="43" t="str">
        <f>'IDENTIFICACION DEL RIESGO'!D45</f>
        <v>Icumplimiento de la Normatividad Archivistica </v>
      </c>
      <c r="D46" s="146">
        <v>4</v>
      </c>
      <c r="E46" s="146">
        <v>3</v>
      </c>
      <c r="F46" s="146" t="s">
        <v>17</v>
      </c>
      <c r="G46" s="146"/>
      <c r="H46" s="147" t="str">
        <f t="shared" si="1"/>
        <v>ZONA DE RIESGO ALTA</v>
      </c>
      <c r="I46" s="148" t="str">
        <f t="shared" si="2"/>
        <v>Reducir el Riesgo, Evitar, Compartir o Transferir el Riesgo</v>
      </c>
    </row>
    <row r="47" spans="1:9" s="149" customFormat="1" ht="88.5" customHeight="1" thickBot="1" thickTop="1">
      <c r="A47" s="43" t="str">
        <f>'IDENTIFICACION DEL RIESGO'!A46</f>
        <v>CI00816-P</v>
      </c>
      <c r="B47" s="43" t="str">
        <f>'IDENTIFICACION DEL RIESGO'!B46</f>
        <v>GESTIÓN DE SERVICIOS DE SALUD  (CARTAGENA) </v>
      </c>
      <c r="C47" s="43" t="str">
        <f>'IDENTIFICACION DEL RIESGO'!D46</f>
        <v>Posible perdidad de la Información generada en la Oficica Cartagena</v>
      </c>
      <c r="D47" s="146">
        <v>4</v>
      </c>
      <c r="E47" s="146">
        <v>3</v>
      </c>
      <c r="F47" s="146" t="s">
        <v>17</v>
      </c>
      <c r="G47" s="146"/>
      <c r="H47" s="147" t="str">
        <f t="shared" si="1"/>
        <v>ZONA DE RIESGO ALTA</v>
      </c>
      <c r="I47" s="148" t="str">
        <f t="shared" si="2"/>
        <v>Reducir el Riesgo, Evitar, Compartir o Transferir el Riesgo</v>
      </c>
    </row>
    <row r="48" spans="1:9" s="149" customFormat="1" ht="88.5" customHeight="1" thickBot="1" thickTop="1">
      <c r="A48" s="43" t="str">
        <f>'IDENTIFICACION DEL RIESGO'!A47</f>
        <v>CI00916-P</v>
      </c>
      <c r="B48" s="43" t="str">
        <f>'IDENTIFICACION DEL RIESGO'!B47</f>
        <v>GESTIÓN DE SERVICIOS DE SALUD  (TUMACO)  </v>
      </c>
      <c r="C48" s="43" t="str">
        <f>'IDENTIFICACION DEL RIESGO'!D47</f>
        <v>Incumplimiento del procedimiento Elaboración de carnets de Salud </v>
      </c>
      <c r="D48" s="146">
        <v>3</v>
      </c>
      <c r="E48" s="146">
        <v>3</v>
      </c>
      <c r="F48" s="146" t="s">
        <v>16</v>
      </c>
      <c r="G48" s="146"/>
      <c r="H48" s="147" t="str">
        <f t="shared" si="1"/>
        <v>ZONA DE RIESGO MODERADA</v>
      </c>
      <c r="I48" s="148" t="str">
        <f t="shared" si="2"/>
        <v>Asumir el Riesgo, Reducir el Riesgo</v>
      </c>
    </row>
    <row r="49" spans="1:9" s="149" customFormat="1" ht="88.5" customHeight="1" thickBot="1" thickTop="1">
      <c r="A49" s="43" t="str">
        <f>'IDENTIFICACION DEL RIESGO'!A48</f>
        <v>CA01117-P</v>
      </c>
      <c r="B49" s="43" t="str">
        <f>'IDENTIFICACION DEL RIESGO'!B48</f>
        <v>GESTIÓN DE SERVICIOS DE SALUD</v>
      </c>
      <c r="C49" s="43" t="str">
        <f>'IDENTIFICACION DEL RIESGO'!D48</f>
        <v>QUE NO SE CUENTE CON LOS LINEAMIENTOS DEL HACER DEL PROCESO  </v>
      </c>
      <c r="D49" s="146">
        <v>3</v>
      </c>
      <c r="E49" s="146">
        <v>3</v>
      </c>
      <c r="F49" s="146" t="s">
        <v>517</v>
      </c>
      <c r="G49" s="146"/>
      <c r="H49" s="147" t="str">
        <f t="shared" si="1"/>
        <v>ZONA DE RIESGO ALTA</v>
      </c>
      <c r="I49" s="148" t="str">
        <f t="shared" si="2"/>
        <v>Reducir el Riesgo, Evitar, Compartir o Transferir el Riesgo</v>
      </c>
    </row>
    <row r="50" spans="1:9" s="176" customFormat="1" ht="60.75" customHeight="1" thickBot="1" thickTop="1">
      <c r="A50" s="107" t="str">
        <f>'IDENTIFICACION DEL RIESGO'!A49</f>
        <v>CA08214-P</v>
      </c>
      <c r="B50" s="107" t="str">
        <f>'IDENTIFICACION DEL RIESGO'!B49</f>
        <v>GESTION DE RECURSOS FINANCIEROS</v>
      </c>
      <c r="C50" s="64" t="str">
        <f>'IDENTIFICACION DEL RIESGO'!D49</f>
        <v>POSIBLES INCUMPLIMIENTO A LOS PLANES INSTITUCIONALES DE LA ENTIDAD</v>
      </c>
      <c r="D50" s="190">
        <v>4</v>
      </c>
      <c r="E50" s="190">
        <v>1</v>
      </c>
      <c r="F50" s="190" t="s">
        <v>16</v>
      </c>
      <c r="G50" s="190" t="s">
        <v>96</v>
      </c>
      <c r="H50" s="192" t="str">
        <f t="shared" si="1"/>
        <v>ZONA DE RIESGO MODERADA</v>
      </c>
      <c r="I50" s="193" t="str">
        <f t="shared" si="2"/>
        <v>Asumir el Riesgo, Reducir el Riesgo</v>
      </c>
    </row>
    <row r="51" spans="1:9" s="176" customFormat="1" ht="60.75" customHeight="1" thickBot="1" thickTop="1">
      <c r="A51" s="107" t="str">
        <f>'IDENTIFICACION DEL RIESGO'!A50</f>
        <v>CA05413-P</v>
      </c>
      <c r="B51" s="107" t="str">
        <f>'IDENTIFICACION DEL RIESGO'!B50</f>
        <v>GESTION DE RECURSOS FINANCIEROS</v>
      </c>
      <c r="C51" s="64" t="str">
        <f>'IDENTIFICACION DEL RIESGO'!D50</f>
        <v>QUE LA DOCUMENTACION DEL PROCESO NO SE RECUPERE CON OPORTUNIDAD</v>
      </c>
      <c r="D51" s="190">
        <v>3</v>
      </c>
      <c r="E51" s="190">
        <v>2</v>
      </c>
      <c r="F51" s="190" t="s">
        <v>16</v>
      </c>
      <c r="G51" s="190" t="s">
        <v>97</v>
      </c>
      <c r="H51" s="192" t="str">
        <f t="shared" si="1"/>
        <v>ZONA DE RIESGO MODERADA</v>
      </c>
      <c r="I51" s="193" t="str">
        <f t="shared" si="2"/>
        <v>Asumir el Riesgo, Reducir el Riesgo</v>
      </c>
    </row>
    <row r="52" spans="1:9" s="176" customFormat="1" ht="60.75" customHeight="1" thickBot="1" thickTop="1">
      <c r="A52" s="107" t="str">
        <f>'IDENTIFICACION DEL RIESGO'!A51</f>
        <v>CA02215-P</v>
      </c>
      <c r="B52" s="107" t="str">
        <f>'IDENTIFICACION DEL RIESGO'!B51</f>
        <v>GESTION DE RECURSOS FINANCIEROS</v>
      </c>
      <c r="C52" s="64" t="str">
        <f>'IDENTIFICACION DEL RIESGO'!D51</f>
        <v>POSIBLE MEDICION INADECUADA DEL INDICADOR ESTRATEGICO  DEL PROCESO GESTION FINANCIERA </v>
      </c>
      <c r="D52" s="190">
        <v>3</v>
      </c>
      <c r="E52" s="190">
        <v>2</v>
      </c>
      <c r="F52" s="190" t="s">
        <v>16</v>
      </c>
      <c r="G52" s="190" t="s">
        <v>97</v>
      </c>
      <c r="H52" s="192" t="str">
        <f aca="true" t="shared" si="3" ref="H52:H65">IF(F52="B",$J$1,IF(F52="M",$K$1,IF(F52="A",$L$1,IF(F52="E",$M$1,"0"))))</f>
        <v>ZONA DE RIESGO MODERADA</v>
      </c>
      <c r="I52" s="193" t="str">
        <f t="shared" si="2"/>
        <v>Asumir el Riesgo, Reducir el Riesgo</v>
      </c>
    </row>
    <row r="53" spans="1:9" s="112" customFormat="1" ht="60.75" customHeight="1" thickBot="1" thickTop="1">
      <c r="A53" s="117" t="str">
        <f>'IDENTIFICACION DEL RIESGO'!A52</f>
        <v>N/A</v>
      </c>
      <c r="B53" s="117" t="str">
        <f>'IDENTIFICACION DEL RIESGO'!B52</f>
        <v>GESTION DE SERVICIOS ADMINISTRATIVOS</v>
      </c>
      <c r="C53" s="116" t="str">
        <f>'IDENTIFICACION DEL RIESGO'!D52</f>
        <v>POSIBLE DESORGANIZACION DEL ALMACEN</v>
      </c>
      <c r="D53" s="143">
        <v>3</v>
      </c>
      <c r="E53" s="143">
        <v>1</v>
      </c>
      <c r="F53" s="143" t="s">
        <v>15</v>
      </c>
      <c r="G53" s="143" t="s">
        <v>97</v>
      </c>
      <c r="H53" s="144" t="str">
        <f t="shared" si="3"/>
        <v>ZONA DE RIESGO BAJA</v>
      </c>
      <c r="I53" s="145" t="str">
        <f t="shared" si="2"/>
        <v>Asumir el Riesgo</v>
      </c>
    </row>
    <row r="54" spans="1:9" s="112" customFormat="1" ht="60.75" customHeight="1" thickBot="1" thickTop="1">
      <c r="A54" s="117" t="str">
        <f>'IDENTIFICACION DEL RIESGO'!A53</f>
        <v>CA00115-P</v>
      </c>
      <c r="B54" s="117" t="str">
        <f>'IDENTIFICACION DEL RIESGO'!B53</f>
        <v>GESTION DE SERVICIOS ADMINISTRATIVOS</v>
      </c>
      <c r="C54" s="116" t="str">
        <f>'IDENTIFICACION DEL RIESGO'!D53</f>
        <v>QUE NO SE TOMEN LAS ACCIONES DE MEJORA EN EL CUMPLIMIENTO DEL OBJETIVO DEL PROCESO </v>
      </c>
      <c r="D54" s="143">
        <v>3</v>
      </c>
      <c r="E54" s="143">
        <v>3</v>
      </c>
      <c r="F54" s="143" t="s">
        <v>17</v>
      </c>
      <c r="G54" s="143" t="s">
        <v>97</v>
      </c>
      <c r="H54" s="144" t="str">
        <f t="shared" si="3"/>
        <v>ZONA DE RIESGO ALTA</v>
      </c>
      <c r="I54" s="145" t="str">
        <f t="shared" si="2"/>
        <v>Reducir el Riesgo, Evitar, Compartir o Transferir el Riesgo</v>
      </c>
    </row>
    <row r="55" spans="1:9" s="112" customFormat="1" ht="61.5" customHeight="1" thickBot="1" thickTop="1">
      <c r="A55" s="117" t="str">
        <f>'IDENTIFICACION DEL RIESGO'!A54</f>
        <v>CI04015-P</v>
      </c>
      <c r="B55" s="117" t="str">
        <f>'IDENTIFICACION DEL RIESGO'!B54</f>
        <v>GESTION DE SERVICIOS ADMINISTRATIVOS (CALI)</v>
      </c>
      <c r="C55" s="116" t="str">
        <f>'IDENTIFICACION DEL RIESGO'!D54</f>
        <v>Demora en los tramites y peticiones de los clientes externos</v>
      </c>
      <c r="D55" s="143">
        <v>3</v>
      </c>
      <c r="E55" s="143">
        <v>3</v>
      </c>
      <c r="F55" s="143" t="s">
        <v>17</v>
      </c>
      <c r="G55" s="143" t="s">
        <v>274</v>
      </c>
      <c r="H55" s="144" t="str">
        <f t="shared" si="3"/>
        <v>ZONA DE RIESGO ALTA</v>
      </c>
      <c r="I55" s="145" t="str">
        <f t="shared" si="2"/>
        <v>Reducir el Riesgo, Evitar, Compartir o Transferir el Riesgo</v>
      </c>
    </row>
    <row r="56" spans="1:9" s="112" customFormat="1" ht="61.5" customHeight="1" thickBot="1" thickTop="1">
      <c r="A56" s="117" t="str">
        <f>'IDENTIFICACION DEL RIESGO'!A55</f>
        <v>CI03915-P</v>
      </c>
      <c r="B56" s="117" t="str">
        <f>'IDENTIFICACION DEL RIESGO'!B55</f>
        <v>GESTION DE SERVICIOS ADMINISTRATIVOS (BUENAVENTURA) </v>
      </c>
      <c r="C56" s="116" t="str">
        <f>'IDENTIFICACION DEL RIESGO'!D55</f>
        <v>PERDIDA DE INFORMACION, MANO DE OBRA, DAÑOS EN LOS EQUIPOS ELECTRICOS EN LA OFICINA DE BUENAVENTURA</v>
      </c>
      <c r="D56" s="143">
        <v>3</v>
      </c>
      <c r="E56" s="143">
        <v>2</v>
      </c>
      <c r="F56" s="143" t="s">
        <v>16</v>
      </c>
      <c r="G56" s="143" t="s">
        <v>258</v>
      </c>
      <c r="H56" s="144" t="str">
        <f t="shared" si="3"/>
        <v>ZONA DE RIESGO MODERADA</v>
      </c>
      <c r="I56" s="145" t="str">
        <f aca="true" t="shared" si="4" ref="I56:I65">IF(F56="B",$J$2,IF(F56="M",$K$2,IF(F56="A",$L$2,IF(F56="E",$M$2,"0"))))</f>
        <v>Asumir el Riesgo, Reducir el Riesgo</v>
      </c>
    </row>
    <row r="57" spans="1:9" s="112" customFormat="1" ht="60.75" customHeight="1" thickBot="1" thickTop="1">
      <c r="A57" s="117" t="str">
        <f>'IDENTIFICACION DEL RIESGO'!A56</f>
        <v>CI00216-P</v>
      </c>
      <c r="B57" s="117" t="str">
        <f>'IDENTIFICACION DEL RIESGO'!B56</f>
        <v>GESTION DE SERVICIOS ADMINISTRATIVOS</v>
      </c>
      <c r="C57" s="116" t="str">
        <f>'IDENTIFICACION DEL RIESGO'!D56</f>
        <v>POSIBLES FALTANTES DE RECURSOS POR NO LEGALIZACIÓN EN TERMINOS DE OORTUNIDAD DE LOS RECIBOS PROVISIONALES </v>
      </c>
      <c r="D57" s="143">
        <v>3</v>
      </c>
      <c r="E57" s="143">
        <v>2</v>
      </c>
      <c r="F57" s="143" t="s">
        <v>16</v>
      </c>
      <c r="G57" s="143"/>
      <c r="H57" s="144" t="str">
        <f t="shared" si="3"/>
        <v>ZONA DE RIESGO MODERADA</v>
      </c>
      <c r="I57" s="145" t="str">
        <f t="shared" si="4"/>
        <v>Asumir el Riesgo, Reducir el Riesgo</v>
      </c>
    </row>
    <row r="58" spans="1:9" s="112" customFormat="1" ht="60.75" customHeight="1" thickBot="1" thickTop="1">
      <c r="A58" s="117" t="str">
        <f>'IDENTIFICACION DEL RIESGO'!A57</f>
        <v>CA01717-P</v>
      </c>
      <c r="B58" s="117" t="str">
        <f>'IDENTIFICACION DEL RIESGO'!B57</f>
        <v>GESTION DE SERVICIOS ADMINISTRATIVOS</v>
      </c>
      <c r="C58" s="116" t="str">
        <f>'IDENTIFICACION DEL RIESGO'!D57</f>
        <v>QUE NO EXISTA UNA OPERACIÓN EFICAZ, EFICIENTE Y EFECTIVA DEL SISTEMA DE GESTIÓN DE CALIDAD. </v>
      </c>
      <c r="D58" s="143">
        <v>3</v>
      </c>
      <c r="E58" s="143">
        <v>2</v>
      </c>
      <c r="F58" s="143" t="s">
        <v>16</v>
      </c>
      <c r="G58" s="143" t="s">
        <v>258</v>
      </c>
      <c r="H58" s="144" t="str">
        <f t="shared" si="3"/>
        <v>ZONA DE RIESGO MODERADA</v>
      </c>
      <c r="I58" s="145" t="str">
        <f t="shared" si="4"/>
        <v>Asumir el Riesgo, Reducir el Riesgo</v>
      </c>
    </row>
    <row r="59" spans="1:9" s="226" customFormat="1" ht="60.75" customHeight="1" thickBot="1" thickTop="1">
      <c r="A59" s="57" t="str">
        <f>'IDENTIFICACION DEL RIESGO'!A58</f>
        <v>CI05213-P
CA03314-P</v>
      </c>
      <c r="B59" s="57" t="str">
        <f>'IDENTIFICACION DEL RIESGO'!B58</f>
        <v>GESTION DE BIENES TRANSFERIDOS</v>
      </c>
      <c r="C59" s="58" t="str">
        <f>'IDENTIFICACION DEL RIESGO'!D58</f>
        <v>POSIBLES INCUMPLIMIENTOS EN LAS ACTIVIDADES DEL PROCESO POR DESACTUALIZACIÓN DE LOS PROCEDIMIENTOS.</v>
      </c>
      <c r="D59" s="264">
        <v>3</v>
      </c>
      <c r="E59" s="264">
        <v>2</v>
      </c>
      <c r="F59" s="264" t="s">
        <v>16</v>
      </c>
      <c r="G59" s="264" t="s">
        <v>97</v>
      </c>
      <c r="H59" s="265" t="str">
        <f t="shared" si="3"/>
        <v>ZONA DE RIESGO MODERADA</v>
      </c>
      <c r="I59" s="266" t="str">
        <f t="shared" si="4"/>
        <v>Asumir el Riesgo, Reducir el Riesgo</v>
      </c>
    </row>
    <row r="60" spans="1:9" s="226" customFormat="1" ht="60.75" customHeight="1" thickBot="1" thickTop="1">
      <c r="A60" s="57" t="str">
        <f>'IDENTIFICACION DEL RIESGO'!A59</f>
        <v>CA00915-P</v>
      </c>
      <c r="B60" s="57" t="str">
        <f>'IDENTIFICACION DEL RIESGO'!B59</f>
        <v>GESTION DE BIENES TRANSFERIDOS</v>
      </c>
      <c r="C60" s="58" t="str">
        <f>'IDENTIFICACION DEL RIESGO'!D59</f>
        <v>POSIBLE INCUMPLIMIENTO DE LA NORMATIVIDAD NTCGP 1000:2009 NUMERAL 4,2,4 (CONTROL DE REGISTROS) </v>
      </c>
      <c r="D60" s="264">
        <v>3</v>
      </c>
      <c r="E60" s="264">
        <v>3</v>
      </c>
      <c r="F60" s="264" t="s">
        <v>17</v>
      </c>
      <c r="G60" s="264" t="s">
        <v>96</v>
      </c>
      <c r="H60" s="265" t="str">
        <f t="shared" si="3"/>
        <v>ZONA DE RIESGO ALTA</v>
      </c>
      <c r="I60" s="266" t="str">
        <f t="shared" si="4"/>
        <v>Reducir el Riesgo, Evitar, Compartir o Transferir el Riesgo</v>
      </c>
    </row>
    <row r="61" spans="1:9" s="226" customFormat="1" ht="60.75" customHeight="1" thickBot="1" thickTop="1">
      <c r="A61" s="57" t="str">
        <f>'IDENTIFICACION DEL RIESGO'!A60</f>
        <v>CA01015-P</v>
      </c>
      <c r="B61" s="57" t="str">
        <f>'IDENTIFICACION DEL RIESGO'!B60</f>
        <v>GESTION DE BIENES TRANSFERIDOS</v>
      </c>
      <c r="C61" s="58" t="str">
        <f>'IDENTIFICACION DEL RIESGO'!D60</f>
        <v>POSIBLE INCUMPLIMIENTO DE LA NORMATIVIDAD NTCGP 1000: 2009 4,2,3 (CONTROL DE DOCUMENTOS) </v>
      </c>
      <c r="D61" s="264">
        <v>3</v>
      </c>
      <c r="E61" s="264">
        <v>3</v>
      </c>
      <c r="F61" s="264" t="s">
        <v>17</v>
      </c>
      <c r="G61" s="264" t="s">
        <v>96</v>
      </c>
      <c r="H61" s="265" t="str">
        <f t="shared" si="3"/>
        <v>ZONA DE RIESGO ALTA</v>
      </c>
      <c r="I61" s="266" t="str">
        <f t="shared" si="4"/>
        <v>Reducir el Riesgo, Evitar, Compartir o Transferir el Riesgo</v>
      </c>
    </row>
    <row r="62" spans="1:9" s="226" customFormat="1" ht="60.75" customHeight="1" thickBot="1" thickTop="1">
      <c r="A62" s="57" t="str">
        <f>'IDENTIFICACION DEL RIESGO'!A61</f>
        <v>CA01315-P</v>
      </c>
      <c r="B62" s="57" t="str">
        <f>'IDENTIFICACION DEL RIESGO'!B61</f>
        <v>GESTION DE BIENES TRANSFERIDOS</v>
      </c>
      <c r="C62" s="58" t="str">
        <f>'IDENTIFICACION DEL RIESGO'!D61</f>
        <v>QUE NO SE TOMEN LAS ACCIONES DE MEJORA EN EL CUMPLIMIENTO DEL OBJETIVO DEL PROCESO </v>
      </c>
      <c r="D62" s="264">
        <v>3</v>
      </c>
      <c r="E62" s="264">
        <v>2</v>
      </c>
      <c r="F62" s="264" t="s">
        <v>16</v>
      </c>
      <c r="G62" s="264" t="s">
        <v>97</v>
      </c>
      <c r="H62" s="265" t="str">
        <f t="shared" si="3"/>
        <v>ZONA DE RIESGO MODERADA</v>
      </c>
      <c r="I62" s="266" t="str">
        <f t="shared" si="4"/>
        <v>Asumir el Riesgo, Reducir el Riesgo</v>
      </c>
    </row>
    <row r="63" spans="1:9" s="226" customFormat="1" ht="60.75" customHeight="1" thickBot="1" thickTop="1">
      <c r="A63" s="57" t="str">
        <f>'IDENTIFICACION DEL RIESGO'!A62</f>
        <v>CA01817-P</v>
      </c>
      <c r="B63" s="57" t="str">
        <f>'IDENTIFICACION DEL RIESGO'!B62</f>
        <v>GESTION DE BIENES TRANSFERIDOS</v>
      </c>
      <c r="C63" s="58" t="str">
        <f>'IDENTIFICACION DEL RIESGO'!D62</f>
        <v>QUE NO SE DE UN CORRECTO FUNCIONAMIENTO DEL SISTEMA DE GESTIÓN </v>
      </c>
      <c r="D63" s="264">
        <v>3</v>
      </c>
      <c r="E63" s="264">
        <v>3</v>
      </c>
      <c r="F63" s="264" t="s">
        <v>17</v>
      </c>
      <c r="G63" s="264"/>
      <c r="H63" s="265" t="str">
        <f t="shared" si="3"/>
        <v>ZONA DE RIESGO ALTA</v>
      </c>
      <c r="I63" s="266" t="str">
        <f t="shared" si="4"/>
        <v>Reducir el Riesgo, Evitar, Compartir o Transferir el Riesgo</v>
      </c>
    </row>
    <row r="64" spans="1:9" s="299" customFormat="1" ht="60.75" customHeight="1" thickBot="1" thickTop="1">
      <c r="A64" s="300" t="str">
        <f>'IDENTIFICACION DEL RIESGO'!A63</f>
        <v>CI03314-P</v>
      </c>
      <c r="B64" s="300" t="str">
        <f>'IDENTIFICACION DEL RIESGO'!B63</f>
        <v>GESTION DE PRESTACIONES ECONOMICAS</v>
      </c>
      <c r="C64" s="301" t="str">
        <f>'IDENTIFICACION DEL RIESGO'!D63</f>
        <v>QUE NO EXISTAN EVIDENCIA DENTRO DE ORFEO DE LA RESPUESTA DADA A LOS USUARIOS Y ENTIDADES.</v>
      </c>
      <c r="D64" s="302">
        <v>3</v>
      </c>
      <c r="E64" s="302">
        <v>2</v>
      </c>
      <c r="F64" s="302" t="s">
        <v>16</v>
      </c>
      <c r="G64" s="302" t="s">
        <v>97</v>
      </c>
      <c r="H64" s="303" t="str">
        <f t="shared" si="3"/>
        <v>ZONA DE RIESGO MODERADA</v>
      </c>
      <c r="I64" s="304" t="str">
        <f t="shared" si="4"/>
        <v>Asumir el Riesgo, Reducir el Riesgo</v>
      </c>
    </row>
    <row r="65" spans="1:9" s="299" customFormat="1" ht="60.75" customHeight="1" thickBot="1" thickTop="1">
      <c r="A65" s="300" t="str">
        <f>'IDENTIFICACION DEL RIESGO'!A64</f>
        <v>CA01117-P</v>
      </c>
      <c r="B65" s="300" t="str">
        <f>'IDENTIFICACION DEL RIESGO'!B64</f>
        <v>GESTION DE PRESTACIONES ECONOMICAS</v>
      </c>
      <c r="C65" s="301">
        <f>'IDENTIFICACION DEL RIESGO'!D64</f>
        <v>0</v>
      </c>
      <c r="D65" s="302"/>
      <c r="E65" s="302"/>
      <c r="F65" s="302"/>
      <c r="G65" s="302"/>
      <c r="H65" s="303" t="str">
        <f t="shared" si="3"/>
        <v>0</v>
      </c>
      <c r="I65" s="304" t="str">
        <f t="shared" si="4"/>
        <v>0</v>
      </c>
    </row>
    <row r="66" spans="1:9" ht="73.5" customHeight="1" thickTop="1">
      <c r="A66" s="102"/>
      <c r="B66" s="105"/>
      <c r="C66" s="104"/>
      <c r="D66" s="103"/>
      <c r="E66" s="103"/>
      <c r="F66" s="103"/>
      <c r="G66" s="103"/>
      <c r="H66" s="102"/>
      <c r="I66" s="103"/>
    </row>
    <row r="67" spans="1:9" ht="12.75">
      <c r="A67" s="101"/>
      <c r="B67" s="99"/>
      <c r="C67" s="99"/>
      <c r="D67" s="99"/>
      <c r="E67" s="99"/>
      <c r="F67" s="99"/>
      <c r="G67" s="99"/>
      <c r="H67" s="101"/>
      <c r="I67" s="99"/>
    </row>
  </sheetData>
  <sheetProtection/>
  <mergeCells count="14">
    <mergeCell ref="H6:H7"/>
    <mergeCell ref="I6:I7"/>
    <mergeCell ref="C1:G1"/>
    <mergeCell ref="H1:I3"/>
    <mergeCell ref="C2:G3"/>
    <mergeCell ref="C4:D4"/>
    <mergeCell ref="E4:G4"/>
    <mergeCell ref="H4:I4"/>
    <mergeCell ref="A1:B4"/>
    <mergeCell ref="A6:A7"/>
    <mergeCell ref="B6:B7"/>
    <mergeCell ref="C6:C7"/>
    <mergeCell ref="D6:E6"/>
    <mergeCell ref="G6:G7"/>
  </mergeCells>
  <conditionalFormatting sqref="H37:I37">
    <cfRule type="containsText" priority="7" dxfId="2" operator="containsText" stopIfTrue="1" text="Zona de Riesgo Extrema">
      <formula>NOT(ISERROR(SEARCH("Zona de Riesgo Extrema",H37)))</formula>
    </cfRule>
    <cfRule type="containsText" priority="8" dxfId="10" operator="containsText" stopIfTrue="1" text="Zona de Riesgo Baja">
      <formula>NOT(ISERROR(SEARCH("Zona de Riesgo Baja",H37)))</formula>
    </cfRule>
    <cfRule type="containsText" priority="9" dxfId="1" operator="containsText" stopIfTrue="1" text="Zona de Riesgo Alta">
      <formula>NOT(ISERROR(SEARCH("Zona de Riesgo Alta",H37)))</formula>
    </cfRule>
    <cfRule type="containsText" priority="10" dxfId="3" operator="containsText" stopIfTrue="1" text="Zona de Riesgo Moderada">
      <formula>NOT(ISERROR(SEARCH("Zona de Riesgo Moderada",H37)))</formula>
    </cfRule>
    <cfRule type="colorScale" priority="11" dxfId="18">
      <colorScale>
        <cfvo type="min" val="0"/>
        <cfvo type="percentile" val="50"/>
        <cfvo type="max"/>
        <color rgb="FFF8696B"/>
        <color rgb="FFFFEB84"/>
        <color rgb="FF63BE7B"/>
      </colorScale>
    </cfRule>
    <cfRule type="containsText" priority="12" dxfId="18" operator="containsText" stopIfTrue="1" text="zona de riesgo alta">
      <formula>NOT(ISERROR(SEARCH("zona de riesgo alta",H37)))</formula>
    </cfRule>
  </conditionalFormatting>
  <conditionalFormatting sqref="H38:I38">
    <cfRule type="containsText" priority="1" dxfId="2" operator="containsText" stopIfTrue="1" text="Zona de Riesgo Extrema">
      <formula>NOT(ISERROR(SEARCH("Zona de Riesgo Extrema",H38)))</formula>
    </cfRule>
    <cfRule type="containsText" priority="2" dxfId="10" operator="containsText" stopIfTrue="1" text="Zona de Riesgo Baja">
      <formula>NOT(ISERROR(SEARCH("Zona de Riesgo Baja",H38)))</formula>
    </cfRule>
    <cfRule type="containsText" priority="3" dxfId="1" operator="containsText" stopIfTrue="1" text="Zona de Riesgo Alta">
      <formula>NOT(ISERROR(SEARCH("Zona de Riesgo Alta",H38)))</formula>
    </cfRule>
    <cfRule type="containsText" priority="4" dxfId="3" operator="containsText" stopIfTrue="1" text="Zona de Riesgo Moderada">
      <formula>NOT(ISERROR(SEARCH("Zona de Riesgo Moderada",H38)))</formula>
    </cfRule>
    <cfRule type="colorScale" priority="5" dxfId="18">
      <colorScale>
        <cfvo type="min" val="0"/>
        <cfvo type="percentile" val="50"/>
        <cfvo type="max"/>
        <color rgb="FFF8696B"/>
        <color rgb="FFFFEB84"/>
        <color rgb="FF63BE7B"/>
      </colorScale>
    </cfRule>
    <cfRule type="containsText" priority="6" dxfId="18" operator="containsText" stopIfTrue="1" text="zona de riesgo alta">
      <formula>NOT(ISERROR(SEARCH("zona de riesgo alta",H38)))</formula>
    </cfRule>
  </conditionalFormatting>
  <conditionalFormatting sqref="H39:I65 H8:I36">
    <cfRule type="containsText" priority="847" dxfId="2" operator="containsText" stopIfTrue="1" text="Zona de Riesgo Extrema">
      <formula>NOT(ISERROR(SEARCH("Zona de Riesgo Extrema",H8)))</formula>
    </cfRule>
    <cfRule type="containsText" priority="848" dxfId="10" operator="containsText" stopIfTrue="1" text="Zona de Riesgo Baja">
      <formula>NOT(ISERROR(SEARCH("Zona de Riesgo Baja",H8)))</formula>
    </cfRule>
    <cfRule type="containsText" priority="849" dxfId="1" operator="containsText" stopIfTrue="1" text="Zona de Riesgo Alta">
      <formula>NOT(ISERROR(SEARCH("Zona de Riesgo Alta",H8)))</formula>
    </cfRule>
    <cfRule type="containsText" priority="850" dxfId="3" operator="containsText" stopIfTrue="1" text="Zona de Riesgo Moderada">
      <formula>NOT(ISERROR(SEARCH("Zona de Riesgo Moderada",H8)))</formula>
    </cfRule>
    <cfRule type="colorScale" priority="851" dxfId="18">
      <colorScale>
        <cfvo type="min" val="0"/>
        <cfvo type="percentile" val="50"/>
        <cfvo type="max"/>
        <color rgb="FFF8696B"/>
        <color rgb="FFFFEB84"/>
        <color rgb="FF63BE7B"/>
      </colorScale>
    </cfRule>
    <cfRule type="containsText" priority="852" dxfId="18" operator="containsText" stopIfTrue="1" text="zona de riesgo alta">
      <formula>NOT(ISERROR(SEARCH("zona de riesgo alta",H8)))</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66"/>
  <sheetViews>
    <sheetView zoomScalePageLayoutView="0" workbookViewId="0" topLeftCell="A1">
      <pane ySplit="7" topLeftCell="A13" activePane="bottomLeft" state="frozen"/>
      <selection pane="topLeft" activeCell="A1" sqref="A1"/>
      <selection pane="bottomLeft" activeCell="A15" sqref="A15:IV15"/>
    </sheetView>
  </sheetViews>
  <sheetFormatPr defaultColWidth="11.421875" defaultRowHeight="12.75"/>
  <cols>
    <col min="1" max="1" width="24.421875" style="17" customWidth="1"/>
    <col min="2" max="2" width="21.8515625" style="7" customWidth="1"/>
    <col min="3" max="3" width="30.421875" style="7" customWidth="1"/>
    <col min="4" max="4" width="16.00390625" style="7" customWidth="1"/>
    <col min="5" max="5" width="11.421875" style="7" customWidth="1"/>
    <col min="6" max="6" width="13.8515625" style="7" customWidth="1"/>
    <col min="7" max="7" width="30.28125" style="7" customWidth="1"/>
    <col min="8" max="8" width="31.7109375" style="7" customWidth="1"/>
    <col min="9" max="9" width="16.7109375" style="7" customWidth="1"/>
    <col min="10" max="10" width="11.421875" style="7" customWidth="1"/>
    <col min="11" max="11" width="13.8515625" style="7" customWidth="1"/>
    <col min="12" max="12" width="20.421875" style="7" customWidth="1"/>
    <col min="13" max="13" width="21.140625" style="7" customWidth="1"/>
    <col min="14" max="14" width="23.140625" style="7" hidden="1" customWidth="1"/>
    <col min="15" max="15" width="13.7109375" style="7" hidden="1" customWidth="1"/>
    <col min="16" max="16" width="13.140625" style="7" hidden="1" customWidth="1"/>
    <col min="17" max="17" width="21.7109375" style="7" hidden="1" customWidth="1"/>
    <col min="18" max="16384" width="11.421875" style="7" customWidth="1"/>
  </cols>
  <sheetData>
    <row r="1" spans="1:17" ht="42" customHeight="1" thickBot="1" thickTop="1">
      <c r="A1" s="430" t="s">
        <v>223</v>
      </c>
      <c r="B1" s="432"/>
      <c r="C1" s="440"/>
      <c r="D1" s="441" t="s">
        <v>0</v>
      </c>
      <c r="E1" s="441"/>
      <c r="F1" s="441"/>
      <c r="G1" s="441"/>
      <c r="H1" s="441"/>
      <c r="I1" s="441"/>
      <c r="J1" s="441"/>
      <c r="K1" s="23"/>
      <c r="L1" s="442"/>
      <c r="M1" s="443"/>
      <c r="N1" s="7" t="s">
        <v>225</v>
      </c>
      <c r="O1" s="22" t="s">
        <v>226</v>
      </c>
      <c r="P1" s="22" t="s">
        <v>227</v>
      </c>
      <c r="Q1" s="26" t="s">
        <v>228</v>
      </c>
    </row>
    <row r="2" spans="1:17" ht="42.75" customHeight="1" thickBot="1" thickTop="1">
      <c r="A2" s="432"/>
      <c r="B2" s="432"/>
      <c r="C2" s="440"/>
      <c r="D2" s="441"/>
      <c r="E2" s="441"/>
      <c r="F2" s="441"/>
      <c r="G2" s="441"/>
      <c r="H2" s="441"/>
      <c r="I2" s="441"/>
      <c r="J2" s="441"/>
      <c r="K2" s="24"/>
      <c r="L2" s="444"/>
      <c r="M2" s="445"/>
      <c r="N2" s="7" t="s">
        <v>170</v>
      </c>
      <c r="O2" s="22" t="s">
        <v>106</v>
      </c>
      <c r="P2" s="22" t="s">
        <v>105</v>
      </c>
      <c r="Q2" s="22" t="s">
        <v>105</v>
      </c>
    </row>
    <row r="3" spans="1:13" ht="24" customHeight="1" thickBot="1" thickTop="1">
      <c r="A3" s="432"/>
      <c r="B3" s="432"/>
      <c r="C3" s="440"/>
      <c r="D3" s="448" t="s">
        <v>39</v>
      </c>
      <c r="E3" s="448"/>
      <c r="F3" s="448"/>
      <c r="G3" s="448"/>
      <c r="H3" s="448"/>
      <c r="I3" s="448"/>
      <c r="J3" s="448"/>
      <c r="K3" s="25"/>
      <c r="L3" s="446"/>
      <c r="M3" s="447"/>
    </row>
    <row r="4" spans="1:13" ht="14.25" hidden="1" thickBot="1" thickTop="1">
      <c r="A4" s="432"/>
      <c r="B4" s="432"/>
      <c r="C4" s="440"/>
      <c r="D4" s="449" t="s">
        <v>40</v>
      </c>
      <c r="E4" s="449"/>
      <c r="F4" s="449"/>
      <c r="G4" s="449"/>
      <c r="H4" s="449" t="s">
        <v>41</v>
      </c>
      <c r="I4" s="449"/>
      <c r="J4" s="449"/>
      <c r="K4" s="19"/>
      <c r="L4" s="449" t="s">
        <v>6</v>
      </c>
      <c r="M4" s="449"/>
    </row>
    <row r="5" ht="14.25" thickBot="1" thickTop="1"/>
    <row r="6" spans="1:13" ht="14.25" thickBot="1" thickTop="1">
      <c r="A6" s="434" t="s">
        <v>222</v>
      </c>
      <c r="B6" s="434" t="s">
        <v>26</v>
      </c>
      <c r="C6" s="434" t="s">
        <v>28</v>
      </c>
      <c r="D6" s="450" t="s">
        <v>35</v>
      </c>
      <c r="E6" s="450"/>
      <c r="F6" s="20"/>
      <c r="G6" s="434" t="s">
        <v>42</v>
      </c>
      <c r="H6" s="434" t="s">
        <v>43</v>
      </c>
      <c r="I6" s="450" t="s">
        <v>44</v>
      </c>
      <c r="J6" s="450"/>
      <c r="K6" s="20"/>
      <c r="L6" s="434" t="s">
        <v>45</v>
      </c>
      <c r="M6" s="434" t="s">
        <v>46</v>
      </c>
    </row>
    <row r="7" spans="1:13" ht="14.25" thickBot="1" thickTop="1">
      <c r="A7" s="434"/>
      <c r="B7" s="434"/>
      <c r="C7" s="434"/>
      <c r="D7" s="8" t="s">
        <v>7</v>
      </c>
      <c r="E7" s="8" t="s">
        <v>8</v>
      </c>
      <c r="F7" s="18" t="s">
        <v>224</v>
      </c>
      <c r="G7" s="434"/>
      <c r="H7" s="434"/>
      <c r="I7" s="8" t="s">
        <v>7</v>
      </c>
      <c r="J7" s="8" t="s">
        <v>8</v>
      </c>
      <c r="K7" s="18" t="s">
        <v>224</v>
      </c>
      <c r="L7" s="434"/>
      <c r="M7" s="434"/>
    </row>
    <row r="8" spans="1:13" s="131" customFormat="1" ht="67.5" customHeight="1" thickBot="1" thickTop="1">
      <c r="A8" s="132" t="str">
        <f>'ANALISIS DEL RIESGO'!A8</f>
        <v>CI01813-P</v>
      </c>
      <c r="B8" s="132" t="str">
        <f>'ANALISIS DEL RIESGO'!B8</f>
        <v>DIRECCIONAMIENTO ESTRATÉGICO</v>
      </c>
      <c r="C8" s="132" t="str">
        <f>'ANALISIS DEL RIESGO'!C8</f>
        <v>POSIBLE CONSTRUCCIÓN DE LA DOFA DE MANERA INADECUADA</v>
      </c>
      <c r="D8" s="132">
        <f>'ANALISIS DEL RIESGO'!D8</f>
        <v>5</v>
      </c>
      <c r="E8" s="132">
        <f>'ANALISIS DEL RIESGO'!E8</f>
        <v>2</v>
      </c>
      <c r="F8" s="132" t="s">
        <v>17</v>
      </c>
      <c r="G8" s="132" t="str">
        <f aca="true" t="shared" si="0" ref="G8:G36">IF(F8="B",$N$1,IF(F8="M",$O$1,IF(F8="A",$P$1,IF(F8="E",$Q$1,"0"))))</f>
        <v>ZONA DE RIESGO ALTA</v>
      </c>
      <c r="H8" s="132"/>
      <c r="I8" s="132">
        <v>3</v>
      </c>
      <c r="J8" s="132">
        <v>1</v>
      </c>
      <c r="K8" s="132" t="s">
        <v>15</v>
      </c>
      <c r="L8" s="132" t="str">
        <f aca="true" t="shared" si="1" ref="L8:L36">IF(K8="B",$N$1,IF(K8="M",$O$1,IF(K8="A",$P$1,IF(K8="E",$Q$1,"0"))))</f>
        <v>ZONA DE RIESGO BAJA</v>
      </c>
      <c r="M8" s="132" t="str">
        <f aca="true" t="shared" si="2" ref="M8:M51">IF(K8="B",$N$2,IF(K8="M",$O$2,IF(K8="A",$P$2,IF(K8="E",$Q$2,"0"))))</f>
        <v>Asumir el Riesgo</v>
      </c>
    </row>
    <row r="9" spans="1:13" s="131" customFormat="1" ht="54" customHeight="1" thickBot="1" thickTop="1">
      <c r="A9" s="132" t="str">
        <f>'ANALISIS DEL RIESGO'!A9</f>
        <v>CA03614-P</v>
      </c>
      <c r="B9" s="132" t="str">
        <f>'ANALISIS DEL RIESGO'!B9</f>
        <v>DIRECCIONAMIENTO ESTRATÉGICO</v>
      </c>
      <c r="C9" s="132" t="str">
        <f>'ANALISIS DEL RIESGO'!C9</f>
        <v>BRINDAR INFORMACIÓN ERRADA DE LA PLANEACIÓN ESTRATÉGICA A LOS FUNCIONARIOS DE LA ENTIDAD</v>
      </c>
      <c r="D9" s="132">
        <f>'ANALISIS DEL RIESGO'!D9</f>
        <v>5</v>
      </c>
      <c r="E9" s="132">
        <f>'ANALISIS DEL RIESGO'!E9</f>
        <v>2</v>
      </c>
      <c r="F9" s="132" t="s">
        <v>17</v>
      </c>
      <c r="G9" s="132" t="str">
        <f t="shared" si="0"/>
        <v>ZONA DE RIESGO ALTA</v>
      </c>
      <c r="H9" s="132"/>
      <c r="I9" s="132">
        <v>5</v>
      </c>
      <c r="J9" s="132">
        <v>2</v>
      </c>
      <c r="K9" s="132" t="s">
        <v>17</v>
      </c>
      <c r="L9" s="132" t="str">
        <f t="shared" si="1"/>
        <v>ZONA DE RIESGO ALTA</v>
      </c>
      <c r="M9" s="132" t="str">
        <f t="shared" si="2"/>
        <v>Reducir el Riesgo, Evitar, Compartir o Transferir el Riesgo</v>
      </c>
    </row>
    <row r="10" spans="1:13" s="131" customFormat="1" ht="47.25" customHeight="1" thickBot="1" thickTop="1">
      <c r="A10" s="132" t="str">
        <f>'ANALISIS DEL RIESGO'!A10</f>
        <v>CA07014-P</v>
      </c>
      <c r="B10" s="132" t="str">
        <f>'ANALISIS DEL RIESGO'!B10</f>
        <v>DIRECCIONAMIENTO ESTRATÉGICO</v>
      </c>
      <c r="C10" s="132" t="str">
        <f>'ANALISIS DEL RIESGO'!C10</f>
        <v>INCUMPLIMIENTO DEL DECRETO 943 DE MAYO DE 2014 REFERENTE A LA ACTUALIZACIÓN DEL MECI</v>
      </c>
      <c r="D10" s="132">
        <f>'ANALISIS DEL RIESGO'!D10</f>
        <v>4</v>
      </c>
      <c r="E10" s="132">
        <f>'ANALISIS DEL RIESGO'!E10</f>
        <v>2</v>
      </c>
      <c r="F10" s="132" t="s">
        <v>17</v>
      </c>
      <c r="G10" s="132" t="str">
        <f t="shared" si="0"/>
        <v>ZONA DE RIESGO ALTA</v>
      </c>
      <c r="H10" s="132"/>
      <c r="I10" s="132">
        <v>4</v>
      </c>
      <c r="J10" s="132">
        <v>2</v>
      </c>
      <c r="K10" s="132" t="s">
        <v>17</v>
      </c>
      <c r="L10" s="132" t="str">
        <f t="shared" si="1"/>
        <v>ZONA DE RIESGO ALTA</v>
      </c>
      <c r="M10" s="132" t="str">
        <f t="shared" si="2"/>
        <v>Reducir el Riesgo, Evitar, Compartir o Transferir el Riesgo</v>
      </c>
    </row>
    <row r="11" spans="1:13" s="131" customFormat="1" ht="39.75" thickBot="1" thickTop="1">
      <c r="A11" s="132" t="str">
        <f>'ANALISIS DEL RIESGO'!A11</f>
        <v>CA07114-P</v>
      </c>
      <c r="B11" s="132" t="str">
        <f>'ANALISIS DEL RIESGO'!B11</f>
        <v>DIRECCIONAMIENTO ESTRATÉGICO</v>
      </c>
      <c r="C11" s="132" t="str">
        <f>'ANALISIS DEL RIESGO'!C11</f>
        <v>POSIBLES INCUMPLIMIENTOS REFERENTES A LAS ACTIVIDADES QUE DESARROLLA LA OFICINA</v>
      </c>
      <c r="D11" s="132">
        <f>'ANALISIS DEL RIESGO'!D11</f>
        <v>4</v>
      </c>
      <c r="E11" s="132">
        <f>'ANALISIS DEL RIESGO'!E11</f>
        <v>1</v>
      </c>
      <c r="F11" s="132" t="s">
        <v>16</v>
      </c>
      <c r="G11" s="132" t="str">
        <f t="shared" si="0"/>
        <v>ZONA DE RIESGO MODERADA</v>
      </c>
      <c r="H11" s="132"/>
      <c r="I11" s="132">
        <v>3</v>
      </c>
      <c r="J11" s="132">
        <v>1</v>
      </c>
      <c r="K11" s="132" t="s">
        <v>15</v>
      </c>
      <c r="L11" s="132" t="str">
        <f t="shared" si="1"/>
        <v>ZONA DE RIESGO BAJA</v>
      </c>
      <c r="M11" s="132" t="str">
        <f t="shared" si="2"/>
        <v>Asumir el Riesgo</v>
      </c>
    </row>
    <row r="12" spans="1:13" s="131" customFormat="1" ht="67.5" customHeight="1" thickBot="1" thickTop="1">
      <c r="A12" s="132" t="str">
        <f>'ANALISIS DEL RIESGO'!A12</f>
        <v>CI03015-P</v>
      </c>
      <c r="B12" s="132" t="str">
        <f>'ANALISIS DEL RIESGO'!B12</f>
        <v>DIRECCIONAMIENTO ESTRATÉGICO</v>
      </c>
      <c r="C12" s="132" t="str">
        <f>'ANALISIS DEL RIESGO'!C12</f>
        <v>POSIBLE INCUMPLIMIENTO DEL NUMERAL 4,2,2  DE LA NORMA MANUAL DE CALIDAD </v>
      </c>
      <c r="D12" s="132">
        <f>'ANALISIS DEL RIESGO'!D12</f>
        <v>4</v>
      </c>
      <c r="E12" s="132">
        <f>'ANALISIS DEL RIESGO'!E12</f>
        <v>3</v>
      </c>
      <c r="F12" s="132" t="s">
        <v>17</v>
      </c>
      <c r="G12" s="132" t="str">
        <f t="shared" si="0"/>
        <v>ZONA DE RIESGO ALTA</v>
      </c>
      <c r="H12" s="132" t="s">
        <v>269</v>
      </c>
      <c r="I12" s="132">
        <v>2</v>
      </c>
      <c r="J12" s="132">
        <v>3</v>
      </c>
      <c r="K12" s="132" t="s">
        <v>16</v>
      </c>
      <c r="L12" s="132" t="str">
        <f t="shared" si="1"/>
        <v>ZONA DE RIESGO MODERADA</v>
      </c>
      <c r="M12" s="132" t="str">
        <f t="shared" si="2"/>
        <v>Asumir el Riesgo, Reducir el Riesgo</v>
      </c>
    </row>
    <row r="13" spans="1:13" s="131" customFormat="1" ht="57" customHeight="1" thickBot="1" thickTop="1">
      <c r="A13" s="132" t="str">
        <f>'ANALISIS DEL RIESGO'!A13</f>
        <v>CI03115-P</v>
      </c>
      <c r="B13" s="132" t="str">
        <f>'ANALISIS DEL RIESGO'!B13</f>
        <v>DIRECCIONAMIENTO ESTRATÉGICO</v>
      </c>
      <c r="C13" s="132" t="str">
        <f>'ANALISIS DEL RIESGO'!C13</f>
        <v>posible contruccion de la Matriz del Plan Anticorrupción y sus componentes no acorde a la metodologia actual </v>
      </c>
      <c r="D13" s="132">
        <f>'ANALISIS DEL RIESGO'!D13</f>
        <v>4</v>
      </c>
      <c r="E13" s="132">
        <f>'ANALISIS DEL RIESGO'!E13</f>
        <v>3</v>
      </c>
      <c r="F13" s="132" t="s">
        <v>17</v>
      </c>
      <c r="G13" s="132" t="str">
        <f t="shared" si="0"/>
        <v>ZONA DE RIESGO ALTA</v>
      </c>
      <c r="H13" s="132"/>
      <c r="I13" s="132">
        <v>3</v>
      </c>
      <c r="J13" s="132">
        <v>2</v>
      </c>
      <c r="K13" s="132" t="s">
        <v>16</v>
      </c>
      <c r="L13" s="132" t="str">
        <f t="shared" si="1"/>
        <v>ZONA DE RIESGO MODERADA</v>
      </c>
      <c r="M13" s="132" t="str">
        <f t="shared" si="2"/>
        <v>Asumir el Riesgo, Reducir el Riesgo</v>
      </c>
    </row>
    <row r="14" spans="1:13" s="131" customFormat="1" ht="60" customHeight="1" thickBot="1" thickTop="1">
      <c r="A14" s="132" t="str">
        <f>'ANALISIS DEL RIESGO'!A14</f>
        <v>CA01916-P</v>
      </c>
      <c r="B14" s="132" t="str">
        <f>'ANALISIS DEL RIESGO'!B14</f>
        <v>DIRECCIONAMIENTO ESTRATÉGICO</v>
      </c>
      <c r="C14" s="132" t="str">
        <f>'ANALISIS DEL RIESGO'!C14</f>
        <v>DESACTULIZACIÓN DE LA DOCUMENTACION DEL SISTEMA </v>
      </c>
      <c r="D14" s="132">
        <f>'ANALISIS DEL RIESGO'!D14</f>
        <v>3</v>
      </c>
      <c r="E14" s="132">
        <f>'ANALISIS DEL RIESGO'!E14</f>
        <v>3</v>
      </c>
      <c r="F14" s="132" t="s">
        <v>17</v>
      </c>
      <c r="G14" s="132" t="str">
        <f t="shared" si="0"/>
        <v>ZONA DE RIESGO ALTA</v>
      </c>
      <c r="H14" s="132" t="s">
        <v>392</v>
      </c>
      <c r="I14" s="132"/>
      <c r="J14" s="132"/>
      <c r="K14" s="132"/>
      <c r="L14" s="132"/>
      <c r="M14" s="132"/>
    </row>
    <row r="15" spans="1:13" s="131" customFormat="1" ht="51" customHeight="1" thickBot="1" thickTop="1">
      <c r="A15" s="132" t="str">
        <f>'ANALISIS DEL RIESGO'!A15</f>
        <v>CA02216-P</v>
      </c>
      <c r="B15" s="132" t="str">
        <f>'ANALISIS DEL RIESGO'!B15</f>
        <v>DIRECCIONAMIENTO ESTRATÉGICO</v>
      </c>
      <c r="C15" s="132" t="str">
        <f>'ANALISIS DEL RIESGO'!C15</f>
        <v>NO CONTAR CON LA DEBIDA OPORTUNIDAD CON LA RESOLUCION PARA UTILIZAR LOS RECURSOS ASIGNADOS EN EL PAC </v>
      </c>
      <c r="D15" s="132">
        <f>'ANALISIS DEL RIESGO'!D15</f>
        <v>3</v>
      </c>
      <c r="E15" s="132">
        <f>'ANALISIS DEL RIESGO'!E15</f>
        <v>3</v>
      </c>
      <c r="F15" s="132" t="s">
        <v>17</v>
      </c>
      <c r="G15" s="132" t="str">
        <f t="shared" si="0"/>
        <v>ZONA DE RIESGO ALTA</v>
      </c>
      <c r="H15" s="132"/>
      <c r="I15" s="132"/>
      <c r="J15" s="132"/>
      <c r="K15" s="132"/>
      <c r="L15" s="132"/>
      <c r="M15" s="132"/>
    </row>
    <row r="16" spans="1:13" s="131" customFormat="1" ht="51" customHeight="1" thickBot="1" thickTop="1">
      <c r="A16" s="132" t="str">
        <f>'ANALISIS DEL RIESGO'!A16</f>
        <v>CA00117-P</v>
      </c>
      <c r="B16" s="132" t="str">
        <f>'ANALISIS DEL RIESGO'!B16</f>
        <v>DIRECCIONAMIENTO ESTRATÉGICO</v>
      </c>
      <c r="C16" s="132" t="str">
        <f>'ANALISIS DEL RIESGO'!C16</f>
        <v>QUE NO SE IMPRARTAN LOS LINEAMIENTOS ADECUADOS PARA LA ENTIDAD </v>
      </c>
      <c r="D16" s="132">
        <f>'ANALISIS DEL RIESGO'!D16</f>
        <v>3</v>
      </c>
      <c r="E16" s="132">
        <f>'ANALISIS DEL RIESGO'!E16</f>
        <v>3</v>
      </c>
      <c r="F16" s="132" t="s">
        <v>17</v>
      </c>
      <c r="G16" s="132" t="str">
        <f t="shared" si="0"/>
        <v>ZONA DE RIESGO ALTA</v>
      </c>
      <c r="H16" s="132" t="s">
        <v>541</v>
      </c>
      <c r="I16" s="132"/>
      <c r="J16" s="132"/>
      <c r="K16" s="132"/>
      <c r="L16" s="132"/>
      <c r="M16" s="132"/>
    </row>
    <row r="17" spans="1:13" s="131" customFormat="1" ht="51" customHeight="1" thickBot="1" thickTop="1">
      <c r="A17" s="132" t="str">
        <f>'ANALISIS DEL RIESGO'!A17</f>
        <v>CA00217-P</v>
      </c>
      <c r="B17" s="132" t="str">
        <f>'ANALISIS DEL RIESGO'!B17</f>
        <v>DIRECCIONAMIENTO ESTRATÉGICO</v>
      </c>
      <c r="C17" s="132" t="str">
        <f>'ANALISIS DEL RIESGO'!C17</f>
        <v>QUE NO EXISTAN REGISTROS DE LA DOCUMENTACIÓN REFERENTE AL PLAN DE MEJORAMIENTO INSTITUCIONAL </v>
      </c>
      <c r="D17" s="132">
        <f>'ANALISIS DEL RIESGO'!D17</f>
        <v>3</v>
      </c>
      <c r="E17" s="132">
        <f>'ANALISIS DEL RIESGO'!E17</f>
        <v>3</v>
      </c>
      <c r="F17" s="132" t="s">
        <v>17</v>
      </c>
      <c r="G17" s="132" t="str">
        <f t="shared" si="0"/>
        <v>ZONA DE RIESGO ALTA</v>
      </c>
      <c r="H17" s="132"/>
      <c r="I17" s="132"/>
      <c r="J17" s="132"/>
      <c r="K17" s="132"/>
      <c r="L17" s="132"/>
      <c r="M17" s="132"/>
    </row>
    <row r="18" spans="1:13" s="131" customFormat="1" ht="51" customHeight="1" thickBot="1" thickTop="1">
      <c r="A18" s="132" t="str">
        <f>'ANALISIS DEL RIESGO'!A18</f>
        <v>CA00317-P</v>
      </c>
      <c r="B18" s="132" t="str">
        <f>'ANALISIS DEL RIESGO'!B18</f>
        <v>DIRECCIONAMIENTO ESTRATÉGICO</v>
      </c>
      <c r="C18" s="132">
        <f>'ANALISIS DEL RIESGO'!C18</f>
        <v>0</v>
      </c>
      <c r="D18" s="132">
        <f>'ANALISIS DEL RIESGO'!D18</f>
        <v>0</v>
      </c>
      <c r="E18" s="132">
        <f>'ANALISIS DEL RIESGO'!E18</f>
        <v>0</v>
      </c>
      <c r="F18" s="132"/>
      <c r="G18" s="132" t="str">
        <f t="shared" si="0"/>
        <v>0</v>
      </c>
      <c r="H18" s="132"/>
      <c r="I18" s="132"/>
      <c r="J18" s="132"/>
      <c r="K18" s="132"/>
      <c r="L18" s="132"/>
      <c r="M18" s="132"/>
    </row>
    <row r="19" spans="1:13" s="39" customFormat="1" ht="48.75" customHeight="1" thickBot="1" thickTop="1">
      <c r="A19" s="110" t="str">
        <f>'ANALISIS DEL RIESGO'!A19</f>
        <v>CA05813-P</v>
      </c>
      <c r="B19" s="110" t="str">
        <f>'ANALISIS DEL RIESGO'!B19</f>
        <v>GESTION DE TIC`S</v>
      </c>
      <c r="C19" s="110" t="str">
        <f>'ANALISIS DEL RIESGO'!C19</f>
        <v>QUE SE INCUMPLA CON LAS POLITICAS DE SEGURIDAD DE LA ENTIDAD</v>
      </c>
      <c r="D19" s="110">
        <f>'ANALISIS DEL RIESGO'!D19</f>
        <v>2</v>
      </c>
      <c r="E19" s="110">
        <f>'ANALISIS DEL RIESGO'!E19</f>
        <v>3</v>
      </c>
      <c r="F19" s="110" t="s">
        <v>16</v>
      </c>
      <c r="G19" s="110" t="str">
        <f t="shared" si="0"/>
        <v>ZONA DE RIESGO MODERADA</v>
      </c>
      <c r="H19" s="110"/>
      <c r="I19" s="110">
        <v>2</v>
      </c>
      <c r="J19" s="110">
        <v>3</v>
      </c>
      <c r="K19" s="110" t="s">
        <v>16</v>
      </c>
      <c r="L19" s="110" t="str">
        <f t="shared" si="1"/>
        <v>ZONA DE RIESGO MODERADA</v>
      </c>
      <c r="M19" s="110" t="str">
        <f t="shared" si="2"/>
        <v>Asumir el Riesgo, Reducir el Riesgo</v>
      </c>
    </row>
    <row r="20" spans="1:13" s="39" customFormat="1" ht="60" customHeight="1" thickBot="1" thickTop="1">
      <c r="A20" s="110" t="str">
        <f>'ANALISIS DEL RIESGO'!A20</f>
        <v>CI00514-P</v>
      </c>
      <c r="B20" s="110" t="str">
        <f>'ANALISIS DEL RIESGO'!B20</f>
        <v>GESTION DE TIC`S</v>
      </c>
      <c r="C20" s="110" t="str">
        <f>'ANALISIS DEL RIESGO'!C20</f>
        <v>QUE SE INCUMPLA CON LAS POLITICAS DE SEGURIDAD DE LA ENTIDAD</v>
      </c>
      <c r="D20" s="110">
        <f>'ANALISIS DEL RIESGO'!D20</f>
        <v>2</v>
      </c>
      <c r="E20" s="110">
        <f>'ANALISIS DEL RIESGO'!E20</f>
        <v>4</v>
      </c>
      <c r="F20" s="110" t="s">
        <v>17</v>
      </c>
      <c r="G20" s="110" t="str">
        <f t="shared" si="0"/>
        <v>ZONA DE RIESGO ALTA</v>
      </c>
      <c r="H20" s="110"/>
      <c r="I20" s="110">
        <f>D20</f>
        <v>2</v>
      </c>
      <c r="J20" s="110">
        <f>E20</f>
        <v>4</v>
      </c>
      <c r="K20" s="110" t="s">
        <v>17</v>
      </c>
      <c r="L20" s="110" t="str">
        <f t="shared" si="1"/>
        <v>ZONA DE RIESGO ALTA</v>
      </c>
      <c r="M20" s="110" t="str">
        <f t="shared" si="2"/>
        <v>Reducir el Riesgo, Evitar, Compartir o Transferir el Riesgo</v>
      </c>
    </row>
    <row r="21" spans="1:13" s="39" customFormat="1" ht="45.75" customHeight="1" thickBot="1" thickTop="1">
      <c r="A21" s="110" t="str">
        <f>'ANALISIS DEL RIESGO'!A21</f>
        <v>CI01514-P</v>
      </c>
      <c r="B21" s="110" t="str">
        <f>'ANALISIS DEL RIESGO'!B21</f>
        <v>GESTION DE TIC`S</v>
      </c>
      <c r="C21" s="110" t="str">
        <f>'ANALISIS DEL RIESGO'!C21</f>
        <v>POSIBLE UTILIZACION DE FORMATOS INCORRECTOS POR PARTE DE LOS FUNCIONARIOS DE LA ENTIDAD</v>
      </c>
      <c r="D21" s="110">
        <f>'ANALISIS DEL RIESGO'!D21</f>
        <v>2</v>
      </c>
      <c r="E21" s="110">
        <f>'ANALISIS DEL RIESGO'!E21</f>
        <v>4</v>
      </c>
      <c r="F21" s="110" t="s">
        <v>17</v>
      </c>
      <c r="G21" s="110" t="str">
        <f t="shared" si="0"/>
        <v>ZONA DE RIESGO ALTA</v>
      </c>
      <c r="H21" s="110"/>
      <c r="I21" s="110">
        <f>D21</f>
        <v>2</v>
      </c>
      <c r="J21" s="110">
        <f>E21</f>
        <v>4</v>
      </c>
      <c r="K21" s="110" t="s">
        <v>17</v>
      </c>
      <c r="L21" s="110" t="str">
        <f t="shared" si="1"/>
        <v>ZONA DE RIESGO ALTA</v>
      </c>
      <c r="M21" s="110" t="str">
        <f t="shared" si="2"/>
        <v>Reducir el Riesgo, Evitar, Compartir o Transferir el Riesgo</v>
      </c>
    </row>
    <row r="22" spans="1:13" s="39" customFormat="1" ht="63.75" customHeight="1" thickBot="1" thickTop="1">
      <c r="A22" s="110" t="str">
        <f>'ANALISIS DEL RIESGO'!A22</f>
        <v>CA03515-P</v>
      </c>
      <c r="B22" s="110" t="str">
        <f>'ANALISIS DEL RIESGO'!B22</f>
        <v>GESTION DE TIC`S</v>
      </c>
      <c r="C22" s="110" t="str">
        <f>'ANALISIS DEL RIESGO'!C22</f>
        <v>POSIBLE ATAQUE DE SEGURIDAD </v>
      </c>
      <c r="D22" s="110">
        <f>'ANALISIS DEL RIESGO'!D22</f>
        <v>3</v>
      </c>
      <c r="E22" s="110">
        <f>'ANALISIS DEL RIESGO'!E22</f>
        <v>3</v>
      </c>
      <c r="F22" s="110" t="s">
        <v>17</v>
      </c>
      <c r="G22" s="110" t="str">
        <f t="shared" si="0"/>
        <v>ZONA DE RIESGO ALTA</v>
      </c>
      <c r="H22" s="110"/>
      <c r="I22" s="110">
        <v>2</v>
      </c>
      <c r="J22" s="110">
        <v>2</v>
      </c>
      <c r="K22" s="110" t="s">
        <v>15</v>
      </c>
      <c r="L22" s="110" t="str">
        <f t="shared" si="1"/>
        <v>ZONA DE RIESGO BAJA</v>
      </c>
      <c r="M22" s="110" t="str">
        <f t="shared" si="2"/>
        <v>Asumir el Riesgo</v>
      </c>
    </row>
    <row r="23" spans="1:13" s="39" customFormat="1" ht="48" customHeight="1" thickBot="1" thickTop="1">
      <c r="A23" s="110" t="str">
        <f>'ANALISIS DEL RIESGO'!A23</f>
        <v>CA01216-P</v>
      </c>
      <c r="B23" s="110" t="str">
        <f>'ANALISIS DEL RIESGO'!B23</f>
        <v>GESTION DE TIC`S</v>
      </c>
      <c r="C23" s="110" t="str">
        <f>'ANALISIS DEL RIESGO'!C23</f>
        <v>DESACTUALIZACIÓN EN EL MANEJO DE LAS COMUNICACIONES </v>
      </c>
      <c r="D23" s="110">
        <f>'ANALISIS DEL RIESGO'!D23</f>
        <v>3</v>
      </c>
      <c r="E23" s="110">
        <f>'ANALISIS DEL RIESGO'!E23</f>
        <v>3</v>
      </c>
      <c r="F23" s="110" t="s">
        <v>17</v>
      </c>
      <c r="G23" s="110" t="str">
        <f t="shared" si="0"/>
        <v>ZONA DE RIESGO ALTA</v>
      </c>
      <c r="H23" s="110"/>
      <c r="I23" s="110">
        <v>2</v>
      </c>
      <c r="J23" s="110">
        <v>2</v>
      </c>
      <c r="K23" s="110" t="s">
        <v>15</v>
      </c>
      <c r="L23" s="110" t="str">
        <f t="shared" si="1"/>
        <v>ZONA DE RIESGO BAJA</v>
      </c>
      <c r="M23" s="110" t="str">
        <f t="shared" si="2"/>
        <v>Asumir el Riesgo</v>
      </c>
    </row>
    <row r="24" spans="1:13" s="39" customFormat="1" ht="43.5" customHeight="1" thickBot="1" thickTop="1">
      <c r="A24" s="110" t="str">
        <f>'ANALISIS DEL RIESGO'!A24</f>
        <v>CA01316-P</v>
      </c>
      <c r="B24" s="110" t="str">
        <f>'ANALISIS DEL RIESGO'!B24</f>
        <v>GESTION DE TIC`S</v>
      </c>
      <c r="C24" s="110" t="str">
        <f>'ANALISIS DEL RIESGO'!C24</f>
        <v>POSIBLE INSTALACIÓN DE SOFTWARE ILEGAL </v>
      </c>
      <c r="D24" s="110">
        <f>'ANALISIS DEL RIESGO'!D24</f>
        <v>3</v>
      </c>
      <c r="E24" s="110">
        <f>'ANALISIS DEL RIESGO'!E24</f>
        <v>3</v>
      </c>
      <c r="F24" s="110" t="s">
        <v>17</v>
      </c>
      <c r="G24" s="110" t="str">
        <f t="shared" si="0"/>
        <v>ZONA DE RIESGO ALTA</v>
      </c>
      <c r="H24" s="110"/>
      <c r="I24" s="110">
        <v>2</v>
      </c>
      <c r="J24" s="110">
        <v>2</v>
      </c>
      <c r="K24" s="110" t="s">
        <v>15</v>
      </c>
      <c r="L24" s="110" t="str">
        <f t="shared" si="1"/>
        <v>ZONA DE RIESGO BAJA</v>
      </c>
      <c r="M24" s="110" t="str">
        <f t="shared" si="2"/>
        <v>Asumir el Riesgo</v>
      </c>
    </row>
    <row r="25" spans="1:13" s="39" customFormat="1" ht="56.25" customHeight="1" thickBot="1" thickTop="1">
      <c r="A25" s="110" t="str">
        <f>'ANALISIS DEL RIESGO'!A25</f>
        <v>CA01416-P</v>
      </c>
      <c r="B25" s="110" t="str">
        <f>'ANALISIS DEL RIESGO'!B25</f>
        <v>GESTION DE TIC`S</v>
      </c>
      <c r="C25" s="110" t="str">
        <f>'ANALISIS DEL RIESGO'!C25</f>
        <v>INCUMPLIMIENTO DE LA LEY 1712 DE 2014</v>
      </c>
      <c r="D25" s="110">
        <f>'ANALISIS DEL RIESGO'!D25</f>
        <v>3</v>
      </c>
      <c r="E25" s="110">
        <f>'ANALISIS DEL RIESGO'!E25</f>
        <v>3</v>
      </c>
      <c r="F25" s="110" t="str">
        <f>'ANALISIS DEL RIESGO'!F25</f>
        <v>A</v>
      </c>
      <c r="G25" s="110" t="str">
        <f t="shared" si="0"/>
        <v>ZONA DE RIESGO ALTA</v>
      </c>
      <c r="H25" s="110"/>
      <c r="I25" s="110">
        <v>2</v>
      </c>
      <c r="J25" s="110">
        <v>2</v>
      </c>
      <c r="K25" s="110" t="s">
        <v>15</v>
      </c>
      <c r="L25" s="110" t="str">
        <f t="shared" si="1"/>
        <v>ZONA DE RIESGO BAJA</v>
      </c>
      <c r="M25" s="110" t="str">
        <f t="shared" si="2"/>
        <v>Asumir el Riesgo</v>
      </c>
    </row>
    <row r="26" spans="1:13" s="39" customFormat="1" ht="48" customHeight="1" thickBot="1" thickTop="1">
      <c r="A26" s="110" t="str">
        <f>'ANALISIS DEL RIESGO'!A26</f>
        <v>CA01516-P</v>
      </c>
      <c r="B26" s="110" t="str">
        <f>'ANALISIS DEL RIESGO'!B26</f>
        <v>GESTION DE TIC`S</v>
      </c>
      <c r="C26" s="110" t="str">
        <f>'ANALISIS DEL RIESGO'!C26</f>
        <v>QUE NO SE TENGAN CANALES EFECTIVOS DE COMUNICACIÓN CON EL CIUDADANO </v>
      </c>
      <c r="D26" s="110">
        <f>'ANALISIS DEL RIESGO'!D26</f>
        <v>3</v>
      </c>
      <c r="E26" s="110">
        <f>'ANALISIS DEL RIESGO'!E26</f>
        <v>3</v>
      </c>
      <c r="F26" s="110" t="s">
        <v>17</v>
      </c>
      <c r="G26" s="110" t="str">
        <f t="shared" si="0"/>
        <v>ZONA DE RIESGO ALTA</v>
      </c>
      <c r="H26" s="110"/>
      <c r="I26" s="110">
        <v>2</v>
      </c>
      <c r="J26" s="110">
        <v>2</v>
      </c>
      <c r="K26" s="110" t="s">
        <v>15</v>
      </c>
      <c r="L26" s="110" t="str">
        <f t="shared" si="1"/>
        <v>ZONA DE RIESGO BAJA</v>
      </c>
      <c r="M26" s="110" t="str">
        <f t="shared" si="2"/>
        <v>Asumir el Riesgo</v>
      </c>
    </row>
    <row r="27" spans="1:13" s="176" customFormat="1" ht="57.75" customHeight="1" thickBot="1" thickTop="1">
      <c r="A27" s="107" t="str">
        <f>'ANALISIS DEL RIESGO'!A27</f>
        <v>CI01113-P</v>
      </c>
      <c r="B27" s="107" t="str">
        <f>'ANALISIS DEL RIESGO'!B27</f>
        <v>MEDICION Y MEJORA</v>
      </c>
      <c r="C27" s="107" t="str">
        <f>'ANALISIS DEL RIESGO'!C27</f>
        <v>NO DAR DIFUSION OPORTUNA DE LOS PROCEDIMIENTOS A LOS FUNCIONARIOS DE LA ENTIDAD</v>
      </c>
      <c r="D27" s="107">
        <f>'ANALISIS DEL RIESGO'!D27</f>
        <v>3</v>
      </c>
      <c r="E27" s="107">
        <f>'ANALISIS DEL RIESGO'!E27</f>
        <v>1</v>
      </c>
      <c r="F27" s="107" t="s">
        <v>15</v>
      </c>
      <c r="G27" s="107" t="str">
        <f t="shared" si="0"/>
        <v>ZONA DE RIESGO BAJA</v>
      </c>
      <c r="H27" s="107"/>
      <c r="I27" s="107">
        <f>D27</f>
        <v>3</v>
      </c>
      <c r="J27" s="107">
        <f>E27</f>
        <v>1</v>
      </c>
      <c r="K27" s="107" t="s">
        <v>15</v>
      </c>
      <c r="L27" s="107" t="str">
        <f t="shared" si="1"/>
        <v>ZONA DE RIESGO BAJA</v>
      </c>
      <c r="M27" s="107" t="str">
        <f t="shared" si="2"/>
        <v>Asumir el Riesgo</v>
      </c>
    </row>
    <row r="28" spans="1:13" s="176" customFormat="1" ht="60.75" customHeight="1" thickBot="1" thickTop="1">
      <c r="A28" s="107" t="str">
        <f>'ANALISIS DEL RIESGO'!A28</f>
        <v>CA06213-P
CA07814-P</v>
      </c>
      <c r="B28" s="107" t="str">
        <f>'ANALISIS DEL RIESGO'!B28</f>
        <v>MEDICION Y MEJORA</v>
      </c>
      <c r="C28" s="107" t="str">
        <f>'ANALISIS DEL RIESGO'!C28</f>
        <v>DEBILIDADES EN LA MEDICION DEL PROCESO </v>
      </c>
      <c r="D28" s="107">
        <f>'ANALISIS DEL RIESGO'!D28</f>
        <v>4</v>
      </c>
      <c r="E28" s="107">
        <f>'ANALISIS DEL RIESGO'!E28</f>
        <v>1</v>
      </c>
      <c r="F28" s="107" t="s">
        <v>16</v>
      </c>
      <c r="G28" s="107" t="str">
        <f t="shared" si="0"/>
        <v>ZONA DE RIESGO MODERADA</v>
      </c>
      <c r="H28" s="107"/>
      <c r="I28" s="107">
        <v>3</v>
      </c>
      <c r="J28" s="107">
        <f>E28</f>
        <v>1</v>
      </c>
      <c r="K28" s="107" t="s">
        <v>15</v>
      </c>
      <c r="L28" s="107" t="str">
        <f t="shared" si="1"/>
        <v>ZONA DE RIESGO BAJA</v>
      </c>
      <c r="M28" s="107" t="str">
        <f t="shared" si="2"/>
        <v>Asumir el Riesgo</v>
      </c>
    </row>
    <row r="29" spans="1:13" s="176" customFormat="1" ht="60.75" customHeight="1" thickBot="1" thickTop="1">
      <c r="A29" s="107" t="str">
        <f>'ANALISIS DEL RIESGO'!A29</f>
        <v>CA07714-P</v>
      </c>
      <c r="B29" s="107" t="str">
        <f>'ANALISIS DEL RIESGO'!B29</f>
        <v>MEDICION Y MEJORA</v>
      </c>
      <c r="C29" s="107" t="str">
        <f>'ANALISIS DEL RIESGO'!C29</f>
        <v>POSIBLE UTILIZACION DE FORMATOS INCORRECTOS POR PARTE DE LOS FUNCIONARIOS DE LA ENTIDAD</v>
      </c>
      <c r="D29" s="107">
        <f>'ANALISIS DEL RIESGO'!D29</f>
        <v>3</v>
      </c>
      <c r="E29" s="107">
        <f>'ANALISIS DEL RIESGO'!E29</f>
        <v>3</v>
      </c>
      <c r="F29" s="107" t="s">
        <v>16</v>
      </c>
      <c r="G29" s="107" t="str">
        <f t="shared" si="0"/>
        <v>ZONA DE RIESGO MODERADA</v>
      </c>
      <c r="H29" s="107"/>
      <c r="I29" s="107">
        <f>D29</f>
        <v>3</v>
      </c>
      <c r="J29" s="107">
        <f>E29</f>
        <v>3</v>
      </c>
      <c r="K29" s="107" t="s">
        <v>16</v>
      </c>
      <c r="L29" s="107" t="str">
        <f t="shared" si="1"/>
        <v>ZONA DE RIESGO MODERADA</v>
      </c>
      <c r="M29" s="107" t="str">
        <f t="shared" si="2"/>
        <v>Asumir el Riesgo, Reducir el Riesgo</v>
      </c>
    </row>
    <row r="30" spans="1:13" s="176" customFormat="1" ht="72" customHeight="1" thickBot="1" thickTop="1">
      <c r="A30" s="107" t="str">
        <f>'ANALISIS DEL RIESGO'!A30</f>
        <v>CI03215-P</v>
      </c>
      <c r="B30" s="107" t="str">
        <f>'ANALISIS DEL RIESGO'!B30</f>
        <v>MEDICION Y MEJORA</v>
      </c>
      <c r="C30" s="107" t="str">
        <f>'ANALISIS DEL RIESGO'!C30</f>
        <v>ERROR EN LA PUBLICACIÓN DE LOS DOCUMENTOS DEL SIG </v>
      </c>
      <c r="D30" s="107">
        <f>'ANALISIS DEL RIESGO'!D30</f>
        <v>4</v>
      </c>
      <c r="E30" s="107">
        <f>'ANALISIS DEL RIESGO'!E30</f>
        <v>3</v>
      </c>
      <c r="F30" s="107" t="s">
        <v>17</v>
      </c>
      <c r="G30" s="107" t="str">
        <f t="shared" si="0"/>
        <v>ZONA DE RIESGO ALTA</v>
      </c>
      <c r="H30" s="107"/>
      <c r="I30" s="107">
        <v>2</v>
      </c>
      <c r="J30" s="107">
        <v>3</v>
      </c>
      <c r="K30" s="107" t="s">
        <v>16</v>
      </c>
      <c r="L30" s="107" t="str">
        <f t="shared" si="1"/>
        <v>ZONA DE RIESGO MODERADA</v>
      </c>
      <c r="M30" s="107" t="str">
        <f t="shared" si="2"/>
        <v>Asumir el Riesgo, Reducir el Riesgo</v>
      </c>
    </row>
    <row r="31" spans="1:13" s="176" customFormat="1" ht="72" customHeight="1" thickBot="1" thickTop="1">
      <c r="A31" s="107" t="str">
        <f>'ANALISIS DEL RIESGO'!A31</f>
        <v>CA00417-P</v>
      </c>
      <c r="B31" s="107" t="str">
        <f>'ANALISIS DEL RIESGO'!B31</f>
        <v>MEDICION Y MEJORA</v>
      </c>
      <c r="C31" s="107" t="str">
        <f>'ANALISIS DEL RIESGO'!C31</f>
        <v>QUE SE DE APLICABILIDAD A LAS NORMAS DEROGADAS </v>
      </c>
      <c r="D31" s="107">
        <f>'ANALISIS DEL RIESGO'!D31</f>
        <v>3</v>
      </c>
      <c r="E31" s="107">
        <f>'ANALISIS DEL RIESGO'!E31</f>
        <v>2</v>
      </c>
      <c r="F31" s="107" t="s">
        <v>16</v>
      </c>
      <c r="G31" s="107" t="str">
        <f t="shared" si="0"/>
        <v>ZONA DE RIESGO MODERADA</v>
      </c>
      <c r="H31" s="107" t="s">
        <v>501</v>
      </c>
      <c r="I31" s="107">
        <v>2</v>
      </c>
      <c r="J31" s="107">
        <v>3</v>
      </c>
      <c r="K31" s="107" t="s">
        <v>16</v>
      </c>
      <c r="L31" s="107" t="str">
        <f t="shared" si="1"/>
        <v>ZONA DE RIESGO MODERADA</v>
      </c>
      <c r="M31" s="107" t="str">
        <f t="shared" si="2"/>
        <v>Asumir el Riesgo, Reducir el Riesgo</v>
      </c>
    </row>
    <row r="32" spans="1:13" s="176" customFormat="1" ht="72" customHeight="1" thickBot="1" thickTop="1">
      <c r="A32" s="107" t="str">
        <f>'ANALISIS DEL RIESGO'!A32</f>
        <v>CA00517-P</v>
      </c>
      <c r="B32" s="107" t="str">
        <f>'ANALISIS DEL RIESGO'!B32</f>
        <v>MEDICION Y MEJORA</v>
      </c>
      <c r="C32" s="107" t="str">
        <f>'ANALISIS DEL RIESGO'!C32</f>
        <v>QUE NO SE ESTÉ MEJORANDO CONTINUAMENTE EL SISTEMA </v>
      </c>
      <c r="D32" s="107">
        <f>'ANALISIS DEL RIESGO'!D32</f>
        <v>4</v>
      </c>
      <c r="E32" s="107">
        <f>'ANALISIS DEL RIESGO'!E32</f>
        <v>3</v>
      </c>
      <c r="F32" s="107" t="s">
        <v>17</v>
      </c>
      <c r="G32" s="107" t="str">
        <f t="shared" si="0"/>
        <v>ZONA DE RIESGO ALTA</v>
      </c>
      <c r="H32" s="107"/>
      <c r="I32" s="107">
        <v>3</v>
      </c>
      <c r="J32" s="107">
        <v>2</v>
      </c>
      <c r="K32" s="107" t="s">
        <v>16</v>
      </c>
      <c r="L32" s="107" t="str">
        <f t="shared" si="1"/>
        <v>ZONA DE RIESGO MODERADA</v>
      </c>
      <c r="M32" s="107" t="str">
        <f t="shared" si="2"/>
        <v>Asumir el Riesgo, Reducir el Riesgo</v>
      </c>
    </row>
    <row r="33" spans="1:13" s="176" customFormat="1" ht="72" customHeight="1" thickBot="1" thickTop="1">
      <c r="A33" s="107" t="str">
        <f>'ANALISIS DEL RIESGO'!A33</f>
        <v>CA00617-P</v>
      </c>
      <c r="B33" s="107" t="str">
        <f>'ANALISIS DEL RIESGO'!B33</f>
        <v>MEDICION Y MEJORA</v>
      </c>
      <c r="C33" s="107" t="str">
        <f>'ANALISIS DEL RIESGO'!C33</f>
        <v>QUE NO SE CUENTE CON LOS INDICADORES ADECUADOS PARA MEDIR LA GESTIÓN DEL PROCESO </v>
      </c>
      <c r="D33" s="107">
        <f>'ANALISIS DEL RIESGO'!D33</f>
        <v>4</v>
      </c>
      <c r="E33" s="107">
        <f>'ANALISIS DEL RIESGO'!E33</f>
        <v>3</v>
      </c>
      <c r="F33" s="107" t="s">
        <v>17</v>
      </c>
      <c r="G33" s="107" t="str">
        <f t="shared" si="0"/>
        <v>ZONA DE RIESGO ALTA</v>
      </c>
      <c r="H33" s="107"/>
      <c r="I33" s="107">
        <v>3</v>
      </c>
      <c r="J33" s="107">
        <v>2</v>
      </c>
      <c r="K33" s="107" t="s">
        <v>16</v>
      </c>
      <c r="L33" s="107" t="str">
        <f t="shared" si="1"/>
        <v>ZONA DE RIESGO MODERADA</v>
      </c>
      <c r="M33" s="107" t="str">
        <f t="shared" si="2"/>
        <v>Asumir el Riesgo, Reducir el Riesgo</v>
      </c>
    </row>
    <row r="34" spans="1:13" s="176" customFormat="1" ht="72" customHeight="1" thickBot="1" thickTop="1">
      <c r="A34" s="107" t="str">
        <f>'ANALISIS DEL RIESGO'!A34</f>
        <v>CA00717-P</v>
      </c>
      <c r="B34" s="107">
        <f>'ANALISIS DEL RIESGO'!B34</f>
        <v>0</v>
      </c>
      <c r="C34" s="107">
        <f>'ANALISIS DEL RIESGO'!C34</f>
        <v>0</v>
      </c>
      <c r="D34" s="107">
        <f>'ANALISIS DEL RIESGO'!D34</f>
        <v>0</v>
      </c>
      <c r="E34" s="107">
        <f>'ANALISIS DEL RIESGO'!E34</f>
        <v>0</v>
      </c>
      <c r="F34" s="107"/>
      <c r="G34" s="107"/>
      <c r="H34" s="107"/>
      <c r="I34" s="107"/>
      <c r="J34" s="107"/>
      <c r="K34" s="107"/>
      <c r="L34" s="107"/>
      <c r="M34" s="107"/>
    </row>
    <row r="35" spans="1:13" s="199" customFormat="1" ht="125.25" customHeight="1" thickBot="1" thickTop="1">
      <c r="A35" s="200" t="str">
        <f>'ANALISIS DEL RIESGO'!A35</f>
        <v>CI02615-P</v>
      </c>
      <c r="B35" s="200" t="str">
        <f>'ANALISIS DEL RIESGO'!B35</f>
        <v>GESTIÓN DE TALENTO HUMANO</v>
      </c>
      <c r="C35" s="200" t="str">
        <f>'ANALISIS DEL RIESGO'!C35</f>
        <v>No cumplir con el 100% de las responsabilidades del patrono respecto de brindar capacitaciones a los trabajadores, con el fin de garantizar las condiciones físico mental y social; evitar incidentes, accidentes y prevenir posibles enfermedades laborales.</v>
      </c>
      <c r="D35" s="107">
        <f>'ANALISIS DEL RIESGO'!D35</f>
        <v>2</v>
      </c>
      <c r="E35" s="200">
        <f>'ANALISIS DEL RIESGO'!E35</f>
        <v>3</v>
      </c>
      <c r="F35" s="200" t="s">
        <v>17</v>
      </c>
      <c r="G35" s="276" t="str">
        <f t="shared" si="0"/>
        <v>ZONA DE RIESGO ALTA</v>
      </c>
      <c r="H35" s="206" t="s">
        <v>279</v>
      </c>
      <c r="I35" s="200">
        <v>1</v>
      </c>
      <c r="J35" s="200">
        <v>2</v>
      </c>
      <c r="K35" s="200" t="s">
        <v>15</v>
      </c>
      <c r="L35" s="200" t="str">
        <f t="shared" si="1"/>
        <v>ZONA DE RIESGO BAJA</v>
      </c>
      <c r="M35" s="200" t="str">
        <f t="shared" si="2"/>
        <v>Asumir el Riesgo</v>
      </c>
    </row>
    <row r="36" spans="1:13" s="287" customFormat="1" ht="126" customHeight="1" thickBot="1" thickTop="1">
      <c r="A36" s="200" t="str">
        <f>'ANALISIS DEL RIESGO'!A36</f>
        <v>CA00817-P</v>
      </c>
      <c r="B36" s="200" t="str">
        <f>'ANALISIS DEL RIESGO'!B36</f>
        <v>GESTIÓN DE TALENTO HUMANO</v>
      </c>
      <c r="C36" s="200" t="str">
        <f>'ANALISIS DEL RIESGO'!C36</f>
        <v>Posible perdida  y manipulación inadecuada de los registros de la gestión del proceso, por no mantener foliados el 100% de los documentos a cerrar cada vigencia.</v>
      </c>
      <c r="D36" s="200">
        <f>'ANALISIS DEL RIESGO'!D36</f>
        <v>2</v>
      </c>
      <c r="E36" s="200">
        <f>'ANALISIS DEL RIESGO'!E36</f>
        <v>3</v>
      </c>
      <c r="F36" s="200" t="s">
        <v>16</v>
      </c>
      <c r="G36" s="200" t="str">
        <f t="shared" si="0"/>
        <v>ZONA DE RIESGO MODERADA</v>
      </c>
      <c r="H36" s="201" t="s">
        <v>462</v>
      </c>
      <c r="I36" s="200">
        <v>1</v>
      </c>
      <c r="J36" s="200">
        <v>2</v>
      </c>
      <c r="K36" s="200" t="s">
        <v>15</v>
      </c>
      <c r="L36" s="200" t="str">
        <f t="shared" si="1"/>
        <v>ZONA DE RIESGO BAJA</v>
      </c>
      <c r="M36" s="200" t="str">
        <f t="shared" si="2"/>
        <v>Asumir el Riesgo</v>
      </c>
    </row>
    <row r="37" spans="1:13" s="287" customFormat="1" ht="126" customHeight="1" thickBot="1" thickTop="1">
      <c r="A37" s="200" t="str">
        <f>'ANALISIS DEL RIESGO'!A37</f>
        <v>CA00917-P</v>
      </c>
      <c r="B37" s="200" t="str">
        <f>'ANALISIS DEL RIESGO'!B37</f>
        <v>GESTIÓN DE TALENTO HUMANO</v>
      </c>
      <c r="C37" s="200" t="str">
        <f>'ANALISIS DEL RIESGO'!C37</f>
        <v>Declaración de  una No conformidad mayor  a la entidad por parte de el ente certificador, por el uso inadecuado del su LOGO.</v>
      </c>
      <c r="D37" s="200">
        <f>'ANALISIS DEL RIESGO'!D37</f>
        <v>1</v>
      </c>
      <c r="E37" s="200">
        <f>'ANALISIS DEL RIESGO'!E37</f>
        <v>3</v>
      </c>
      <c r="F37" s="200" t="s">
        <v>16</v>
      </c>
      <c r="G37" s="200" t="str">
        <f>IF(F37="B",$N$1,IF(F37="M",$O$1,IF(F37="A",$P$1,IF(F37="E",$Q$1,"0"))))</f>
        <v>ZONA DE RIESGO MODERADA</v>
      </c>
      <c r="H37" s="201" t="s">
        <v>472</v>
      </c>
      <c r="I37" s="200">
        <v>1</v>
      </c>
      <c r="J37" s="200">
        <v>2</v>
      </c>
      <c r="K37" s="200" t="s">
        <v>15</v>
      </c>
      <c r="L37" s="200" t="str">
        <f>IF(K37="B",$N$1,IF(K37="M",$O$1,IF(K37="A",$P$1,IF(K37="E",$Q$1,"0"))))</f>
        <v>ZONA DE RIESGO BAJA</v>
      </c>
      <c r="M37" s="200" t="str">
        <f>IF(K37="B",$N$2,IF(K37="M",$O$2,IF(K37="A",$P$2,IF(K37="E",$Q$2,"0"))))</f>
        <v>Asumir el Riesgo</v>
      </c>
    </row>
    <row r="38" spans="1:13" s="287" customFormat="1" ht="126" customHeight="1" thickBot="1" thickTop="1">
      <c r="A38" s="200" t="str">
        <f>'ANALISIS DEL RIESGO'!A38</f>
        <v>CA01017-P</v>
      </c>
      <c r="B38" s="200" t="str">
        <f>'ANALISIS DEL RIESGO'!B38</f>
        <v>GESTIÓN DE TALENTO HUMANO</v>
      </c>
      <c r="C38" s="200" t="str">
        <f>'ANALISIS DEL RIESGO'!C38</f>
        <v>No contar con los conocimiento necesario para el desempeño de las funciones de un cargo, por falta de una adecuada inducción específica.</v>
      </c>
      <c r="D38" s="200">
        <f>'ANALISIS DEL RIESGO'!D38</f>
        <v>1</v>
      </c>
      <c r="E38" s="200">
        <f>'ANALISIS DEL RIESGO'!E38</f>
        <v>3</v>
      </c>
      <c r="F38" s="200" t="s">
        <v>16</v>
      </c>
      <c r="G38" s="200" t="str">
        <f>IF(F38="B",$N$1,IF(F38="M",$O$1,IF(F38="A",$P$1,IF(F38="E",$Q$1,"0"))))</f>
        <v>ZONA DE RIESGO MODERADA</v>
      </c>
      <c r="H38" s="201" t="s">
        <v>479</v>
      </c>
      <c r="I38" s="200">
        <v>1</v>
      </c>
      <c r="J38" s="200">
        <v>3</v>
      </c>
      <c r="K38" s="200" t="s">
        <v>16</v>
      </c>
      <c r="L38" s="200" t="str">
        <f>IF(K38="B",$N$1,IF(K38="M",$O$1,IF(K38="A",$P$1,IF(K38="E",$Q$1,"0"))))</f>
        <v>ZONA DE RIESGO MODERADA</v>
      </c>
      <c r="M38" s="200" t="str">
        <f>IF(K38="B",$N$2,IF(K38="M",$O$2,IF(K38="A",$P$2,IF(K38="E",$Q$2,"0"))))</f>
        <v>Asumir el Riesgo, Reducir el Riesgo</v>
      </c>
    </row>
    <row r="39" spans="1:14" s="112" customFormat="1" ht="54.75" customHeight="1" thickBot="1" thickTop="1">
      <c r="A39" s="117" t="str">
        <f>'ANALISIS DEL RIESGO'!A39</f>
        <v>CI04115-P</v>
      </c>
      <c r="B39" s="117" t="str">
        <f>'ANALISIS DEL RIESGO'!B39</f>
        <v>GESTION DOCUMENTAL</v>
      </c>
      <c r="C39" s="117" t="str">
        <f>'ANALISIS DEL RIESGO'!C39</f>
        <v>POSIBLE DEMORA EN LA CREACIÓN DE LOS EXPEDIENTES VIRTUALES </v>
      </c>
      <c r="D39" s="117">
        <f>'ANALISIS DEL RIESGO'!D39</f>
        <v>3</v>
      </c>
      <c r="E39" s="117">
        <f>'ANALISIS DEL RIESGO'!E39</f>
        <v>3</v>
      </c>
      <c r="F39" s="117" t="s">
        <v>17</v>
      </c>
      <c r="G39" s="117" t="str">
        <f aca="true" t="shared" si="3" ref="G39:G51">IF(F39="B",$N$1,IF(F39="M",$O$1,IF(F39="A",$P$1,IF(F39="E",$Q$1,"0"))))</f>
        <v>ZONA DE RIESGO ALTA</v>
      </c>
      <c r="H39" s="117"/>
      <c r="I39" s="117">
        <v>2</v>
      </c>
      <c r="J39" s="117">
        <v>2</v>
      </c>
      <c r="K39" s="117" t="s">
        <v>15</v>
      </c>
      <c r="L39" s="117" t="str">
        <f>IF(K39="B",$N$1,IF(K39="M",$O$1,IF(K39="A",$P$1,IF(K39="E",$Q$1,"0"))))</f>
        <v>ZONA DE RIESGO BAJA</v>
      </c>
      <c r="M39" s="117" t="str">
        <f t="shared" si="2"/>
        <v>Asumir el Riesgo</v>
      </c>
      <c r="N39" s="224"/>
    </row>
    <row r="40" spans="1:14" s="112" customFormat="1" ht="54.75" customHeight="1" thickBot="1" thickTop="1">
      <c r="A40" s="117" t="str">
        <f>'ANALISIS DEL RIESGO'!A40</f>
        <v>CA01617-P</v>
      </c>
      <c r="B40" s="117" t="str">
        <f>'ANALISIS DEL RIESGO'!B40</f>
        <v>GESTION DOCUMENTAL</v>
      </c>
      <c r="C40" s="117" t="str">
        <f>'ANALISIS DEL RIESGO'!C40</f>
        <v>INCUMPLIMIENTO A LA NORMA NTCGP:1000 NUMERAL 4,2,3 CONTROL DE DOCUMENTOS </v>
      </c>
      <c r="D40" s="117">
        <f>'ANALISIS DEL RIESGO'!D40</f>
        <v>4</v>
      </c>
      <c r="E40" s="117">
        <f>'ANALISIS DEL RIESGO'!E40</f>
        <v>3</v>
      </c>
      <c r="F40" s="117" t="s">
        <v>17</v>
      </c>
      <c r="G40" s="117" t="str">
        <f t="shared" si="3"/>
        <v>ZONA DE RIESGO ALTA</v>
      </c>
      <c r="H40" s="117"/>
      <c r="I40" s="117"/>
      <c r="J40" s="117"/>
      <c r="K40" s="117"/>
      <c r="L40" s="117"/>
      <c r="M40" s="117"/>
      <c r="N40" s="224"/>
    </row>
    <row r="41" spans="1:14" s="186" customFormat="1" ht="58.5" customHeight="1" thickBot="1" thickTop="1">
      <c r="A41" s="231" t="str">
        <f>'ANALISIS DEL RIESGO'!A41</f>
        <v>CA01217-P</v>
      </c>
      <c r="B41" s="231" t="str">
        <f>'ANALISIS DEL RIESGO'!B41</f>
        <v>ATENCIÓN AL CIUDADANO</v>
      </c>
      <c r="C41" s="231" t="str">
        <f>'ANALISIS DEL RIESGO'!C41</f>
        <v>POSIBLE INCUMPLIMIENTO EN LA IMPLEMENTACION DE LOS REQUISITOS  DE LA NORMA DEL SISTEMA DE GESTIÓN </v>
      </c>
      <c r="D41" s="231">
        <f>'ANALISIS DEL RIESGO'!D41</f>
        <v>4</v>
      </c>
      <c r="E41" s="231">
        <f>'ANALISIS DEL RIESGO'!E41</f>
        <v>3</v>
      </c>
      <c r="F41" s="231" t="s">
        <v>17</v>
      </c>
      <c r="G41" s="231" t="str">
        <f t="shared" si="3"/>
        <v>ZONA DE RIESGO ALTA</v>
      </c>
      <c r="H41" s="231" t="s">
        <v>430</v>
      </c>
      <c r="I41" s="231"/>
      <c r="J41" s="231"/>
      <c r="K41" s="231"/>
      <c r="L41" s="231"/>
      <c r="M41" s="231"/>
      <c r="N41" s="239"/>
    </row>
    <row r="42" spans="1:14" s="186" customFormat="1" ht="116.25" customHeight="1" thickBot="1" thickTop="1">
      <c r="A42" s="231" t="str">
        <f>'ANALISIS DEL RIESGO'!A42</f>
        <v>CA01317-P</v>
      </c>
      <c r="B42" s="231" t="str">
        <f>'ANALISIS DEL RIESGO'!B42</f>
        <v>ATENCIÓN AL CIUDADANO</v>
      </c>
      <c r="C42" s="231" t="str">
        <f>'ANALISIS DEL RIESGO'!C42</f>
        <v>INCREMENTO EN EL NÚMERO DE PQRSD A NIVEL NACIONAL </v>
      </c>
      <c r="D42" s="231">
        <f>'ANALISIS DEL RIESGO'!D42</f>
        <v>4</v>
      </c>
      <c r="E42" s="231">
        <f>'ANALISIS DEL RIESGO'!E42</f>
        <v>3</v>
      </c>
      <c r="F42" s="231" t="s">
        <v>17</v>
      </c>
      <c r="G42" s="231" t="str">
        <f t="shared" si="3"/>
        <v>ZONA DE RIESGO ALTA</v>
      </c>
      <c r="H42" s="231" t="s">
        <v>425</v>
      </c>
      <c r="I42" s="231"/>
      <c r="J42" s="231"/>
      <c r="K42" s="231"/>
      <c r="L42" s="231"/>
      <c r="M42" s="231"/>
      <c r="N42" s="239"/>
    </row>
    <row r="43" spans="1:14" s="186" customFormat="1" ht="62.25" customHeight="1" thickBot="1" thickTop="1">
      <c r="A43" s="231" t="str">
        <f>'ANALISIS DEL RIESGO'!A43</f>
        <v>CA01417-P</v>
      </c>
      <c r="B43" s="231" t="str">
        <f>'ANALISIS DEL RIESGO'!B43</f>
        <v>ATENCIÓN AL CIUDADANO</v>
      </c>
      <c r="C43" s="231" t="str">
        <f>'ANALISIS DEL RIESGO'!C43</f>
        <v>INCUMPLIMIENTO CON LA GUIA DE PROTOCOLO DE ATENCIÓN AL CIUDADANO </v>
      </c>
      <c r="D43" s="231">
        <f>'ANALISIS DEL RIESGO'!D43</f>
        <v>4</v>
      </c>
      <c r="E43" s="231">
        <f>'ANALISIS DEL RIESGO'!E43</f>
        <v>3</v>
      </c>
      <c r="F43" s="231" t="s">
        <v>17</v>
      </c>
      <c r="G43" s="231" t="str">
        <f t="shared" si="3"/>
        <v>ZONA DE RIESGO ALTA</v>
      </c>
      <c r="H43" s="231" t="s">
        <v>437</v>
      </c>
      <c r="I43" s="231"/>
      <c r="J43" s="231"/>
      <c r="K43" s="231"/>
      <c r="L43" s="231"/>
      <c r="M43" s="231"/>
      <c r="N43" s="239"/>
    </row>
    <row r="44" spans="1:14" s="186" customFormat="1" ht="57.75" customHeight="1" thickBot="1" thickTop="1">
      <c r="A44" s="231" t="str">
        <f>'ANALISIS DEL RIESGO'!A44</f>
        <v>CA01517-P</v>
      </c>
      <c r="B44" s="231" t="str">
        <f>'ANALISIS DEL RIESGO'!B44</f>
        <v>ATENCIÓN AL CIUDADANO</v>
      </c>
      <c r="C44" s="231" t="str">
        <f>'ANALISIS DEL RIESGO'!C44</f>
        <v>QUE SE PRESENTEN PRODUCTOS Y/O SERVICIOS NO CONFORMES EN EL PROCESO </v>
      </c>
      <c r="D44" s="231">
        <f>'ANALISIS DEL RIESGO'!D44</f>
        <v>3</v>
      </c>
      <c r="E44" s="231">
        <f>'ANALISIS DEL RIESGO'!E44</f>
        <v>3</v>
      </c>
      <c r="F44" s="231" t="s">
        <v>17</v>
      </c>
      <c r="G44" s="231" t="str">
        <f t="shared" si="3"/>
        <v>ZONA DE RIESGO ALTA</v>
      </c>
      <c r="H44" s="231" t="s">
        <v>451</v>
      </c>
      <c r="I44" s="231"/>
      <c r="J44" s="231"/>
      <c r="K44" s="231"/>
      <c r="L44" s="231"/>
      <c r="M44" s="231"/>
      <c r="N44" s="239"/>
    </row>
    <row r="45" spans="1:14" s="149" customFormat="1" ht="79.5" customHeight="1" thickBot="1" thickTop="1">
      <c r="A45" s="43" t="str">
        <f>'ANALISIS DEL RIESGO'!A45</f>
        <v>CI00516-P</v>
      </c>
      <c r="B45" s="43" t="str">
        <f>'ANALISIS DEL RIESGO'!B45</f>
        <v>GESTIÓN DE SERVICIOS DE SALUD (BUCARAMANGA)</v>
      </c>
      <c r="C45" s="43" t="str">
        <f>'ANALISIS DEL RIESGO'!C45</f>
        <v>Que no se cumpla con la Documentación aprobada y establecida por el Sistema de Gestión de Calidad. </v>
      </c>
      <c r="D45" s="43">
        <f>'ANALISIS DEL RIESGO'!D45</f>
        <v>4</v>
      </c>
      <c r="E45" s="43">
        <f>'ANALISIS DEL RIESGO'!E45</f>
        <v>3</v>
      </c>
      <c r="F45" s="43" t="s">
        <v>17</v>
      </c>
      <c r="G45" s="43" t="str">
        <f t="shared" si="3"/>
        <v>ZONA DE RIESGO ALTA</v>
      </c>
      <c r="H45" s="43"/>
      <c r="I45" s="43">
        <v>3</v>
      </c>
      <c r="J45" s="43">
        <v>1</v>
      </c>
      <c r="K45" s="43" t="s">
        <v>15</v>
      </c>
      <c r="L45" s="43" t="str">
        <f aca="true" t="shared" si="4" ref="L45:L51">IF(K45="B",$N$1,IF(K45="M",$O$1,IF(K45="A",$P$1,IF(K45="E",$Q$1,"0"))))</f>
        <v>ZONA DE RIESGO BAJA</v>
      </c>
      <c r="M45" s="43"/>
      <c r="N45" s="244"/>
    </row>
    <row r="46" spans="1:14" s="149" customFormat="1" ht="79.5" customHeight="1" thickBot="1" thickTop="1">
      <c r="A46" s="43" t="str">
        <f>'ANALISIS DEL RIESGO'!A46</f>
        <v>CI00616-P</v>
      </c>
      <c r="B46" s="43" t="str">
        <f>'ANALISIS DEL RIESGO'!B46</f>
        <v>GESTIÓN DE SERVICIOS DE SALUD ( BARRANQUILLA) </v>
      </c>
      <c r="C46" s="43" t="str">
        <f>'ANALISIS DEL RIESGO'!C46</f>
        <v>Icumplimiento de la Normatividad Archivistica </v>
      </c>
      <c r="D46" s="43">
        <f>'ANALISIS DEL RIESGO'!D46</f>
        <v>4</v>
      </c>
      <c r="E46" s="43">
        <f>'ANALISIS DEL RIESGO'!E46</f>
        <v>3</v>
      </c>
      <c r="F46" s="43" t="s">
        <v>17</v>
      </c>
      <c r="G46" s="43" t="str">
        <f t="shared" si="3"/>
        <v>ZONA DE RIESGO ALTA</v>
      </c>
      <c r="H46" s="43"/>
      <c r="I46" s="43">
        <v>3</v>
      </c>
      <c r="J46" s="43">
        <v>1</v>
      </c>
      <c r="K46" s="43" t="s">
        <v>15</v>
      </c>
      <c r="L46" s="43" t="str">
        <f t="shared" si="4"/>
        <v>ZONA DE RIESGO BAJA</v>
      </c>
      <c r="M46" s="43"/>
      <c r="N46" s="244"/>
    </row>
    <row r="47" spans="1:14" s="149" customFormat="1" ht="79.5" customHeight="1" thickBot="1" thickTop="1">
      <c r="A47" s="43" t="str">
        <f>'ANALISIS DEL RIESGO'!A47</f>
        <v>CI00816-P</v>
      </c>
      <c r="B47" s="43" t="str">
        <f>'ANALISIS DEL RIESGO'!B47</f>
        <v>GESTIÓN DE SERVICIOS DE SALUD  (CARTAGENA) </v>
      </c>
      <c r="C47" s="43" t="str">
        <f>'ANALISIS DEL RIESGO'!C47</f>
        <v>Posible perdidad de la Información generada en la Oficica Cartagena</v>
      </c>
      <c r="D47" s="43">
        <f>'ANALISIS DEL RIESGO'!D47</f>
        <v>4</v>
      </c>
      <c r="E47" s="43">
        <f>'ANALISIS DEL RIESGO'!E47</f>
        <v>3</v>
      </c>
      <c r="F47" s="43" t="s">
        <v>17</v>
      </c>
      <c r="G47" s="43" t="str">
        <f>IF(F47="B",$N$1,IF(F47="M",$O$1,IF(F47="A",$P$1,IF(F47="E",$Q$1,"0"))))</f>
        <v>ZONA DE RIESGO ALTA</v>
      </c>
      <c r="H47" s="43"/>
      <c r="I47" s="43">
        <v>3</v>
      </c>
      <c r="J47" s="43">
        <v>1</v>
      </c>
      <c r="K47" s="43" t="s">
        <v>15</v>
      </c>
      <c r="L47" s="43" t="str">
        <f t="shared" si="4"/>
        <v>ZONA DE RIESGO BAJA</v>
      </c>
      <c r="M47" s="43"/>
      <c r="N47" s="244"/>
    </row>
    <row r="48" spans="1:14" s="149" customFormat="1" ht="79.5" customHeight="1" thickBot="1" thickTop="1">
      <c r="A48" s="43" t="str">
        <f>'ANALISIS DEL RIESGO'!A48</f>
        <v>CI00916-P</v>
      </c>
      <c r="B48" s="43" t="str">
        <f>'ANALISIS DEL RIESGO'!B48</f>
        <v>GESTIÓN DE SERVICIOS DE SALUD  (TUMACO)  </v>
      </c>
      <c r="C48" s="43" t="str">
        <f>'ANALISIS DEL RIESGO'!C48</f>
        <v>Incumplimiento del procedimiento Elaboración de carnets de Salud </v>
      </c>
      <c r="D48" s="43">
        <f>'ANALISIS DEL RIESGO'!D48</f>
        <v>3</v>
      </c>
      <c r="E48" s="43">
        <f>'ANALISIS DEL RIESGO'!E48</f>
        <v>3</v>
      </c>
      <c r="F48" s="43" t="s">
        <v>17</v>
      </c>
      <c r="G48" s="43" t="str">
        <f>IF(F48="B",$N$1,IF(F48="M",$O$1,IF(F48="A",$P$1,IF(F48="E",$Q$1,"0"))))</f>
        <v>ZONA DE RIESGO ALTA</v>
      </c>
      <c r="H48" s="43"/>
      <c r="I48" s="43">
        <v>3</v>
      </c>
      <c r="J48" s="43">
        <v>1</v>
      </c>
      <c r="K48" s="43" t="s">
        <v>15</v>
      </c>
      <c r="L48" s="43" t="str">
        <f t="shared" si="4"/>
        <v>ZONA DE RIESGO BAJA</v>
      </c>
      <c r="M48" s="43"/>
      <c r="N48" s="244"/>
    </row>
    <row r="49" spans="1:14" s="149" customFormat="1" ht="79.5" customHeight="1" thickBot="1" thickTop="1">
      <c r="A49" s="43" t="str">
        <f>'ANALISIS DEL RIESGO'!A49</f>
        <v>CA01117-P</v>
      </c>
      <c r="B49" s="43" t="str">
        <f>'ANALISIS DEL RIESGO'!B49</f>
        <v>GESTIÓN DE SERVICIOS DE SALUD</v>
      </c>
      <c r="C49" s="43" t="str">
        <f>'ANALISIS DEL RIESGO'!C49</f>
        <v>QUE NO SE CUENTE CON LOS LINEAMIENTOS DEL HACER DEL PROCESO  </v>
      </c>
      <c r="D49" s="43">
        <f>'ANALISIS DEL RIESGO'!D49</f>
        <v>3</v>
      </c>
      <c r="E49" s="43">
        <f>'ANALISIS DEL RIESGO'!E49</f>
        <v>3</v>
      </c>
      <c r="F49" s="43" t="s">
        <v>17</v>
      </c>
      <c r="G49" s="43" t="str">
        <f>IF(F49="B",$N$1,IF(F49="M",$O$1,IF(F49="A",$P$1,IF(F49="E",$Q$1,"0"))))</f>
        <v>ZONA DE RIESGO ALTA</v>
      </c>
      <c r="H49" s="43"/>
      <c r="I49" s="43">
        <v>3</v>
      </c>
      <c r="J49" s="43">
        <v>1</v>
      </c>
      <c r="K49" s="43" t="s">
        <v>15</v>
      </c>
      <c r="L49" s="43" t="str">
        <f t="shared" si="4"/>
        <v>ZONA DE RIESGO BAJA</v>
      </c>
      <c r="M49" s="43"/>
      <c r="N49" s="244"/>
    </row>
    <row r="50" spans="1:14" s="176" customFormat="1" ht="79.5" customHeight="1" thickBot="1" thickTop="1">
      <c r="A50" s="107" t="str">
        <f>'ANALISIS DEL RIESGO'!A50</f>
        <v>CA08214-P</v>
      </c>
      <c r="B50" s="107" t="str">
        <f>'ANALISIS DEL RIESGO'!B50</f>
        <v>GESTION DE RECURSOS FINANCIEROS</v>
      </c>
      <c r="C50" s="107" t="str">
        <f>'ANALISIS DEL RIESGO'!C50</f>
        <v>POSIBLES INCUMPLIMIENTO A LOS PLANES INSTITUCIONALES DE LA ENTIDAD</v>
      </c>
      <c r="D50" s="107">
        <f>'ANALISIS DEL RIESGO'!D50</f>
        <v>4</v>
      </c>
      <c r="E50" s="107">
        <f>'ANALISIS DEL RIESGO'!E50</f>
        <v>1</v>
      </c>
      <c r="F50" s="107" t="s">
        <v>16</v>
      </c>
      <c r="G50" s="107" t="str">
        <f t="shared" si="3"/>
        <v>ZONA DE RIESGO MODERADA</v>
      </c>
      <c r="H50" s="107"/>
      <c r="I50" s="107">
        <v>3</v>
      </c>
      <c r="J50" s="107">
        <v>1</v>
      </c>
      <c r="K50" s="107" t="s">
        <v>15</v>
      </c>
      <c r="L50" s="107" t="str">
        <f t="shared" si="4"/>
        <v>ZONA DE RIESGO BAJA</v>
      </c>
      <c r="M50" s="107" t="str">
        <f t="shared" si="2"/>
        <v>Asumir el Riesgo</v>
      </c>
      <c r="N50" s="250"/>
    </row>
    <row r="51" spans="1:14" s="176" customFormat="1" ht="79.5" customHeight="1" thickBot="1" thickTop="1">
      <c r="A51" s="107" t="str">
        <f>'ANALISIS DEL RIESGO'!A51</f>
        <v>CA05413-P</v>
      </c>
      <c r="B51" s="107" t="str">
        <f>'ANALISIS DEL RIESGO'!B51</f>
        <v>GESTION DE RECURSOS FINANCIEROS</v>
      </c>
      <c r="C51" s="107" t="str">
        <f>'ANALISIS DEL RIESGO'!C51</f>
        <v>QUE LA DOCUMENTACION DEL PROCESO NO SE RECUPERE CON OPORTUNIDAD</v>
      </c>
      <c r="D51" s="107">
        <f>'ANALISIS DEL RIESGO'!D51</f>
        <v>3</v>
      </c>
      <c r="E51" s="107">
        <f>'ANALISIS DEL RIESGO'!E51</f>
        <v>2</v>
      </c>
      <c r="F51" s="107" t="s">
        <v>16</v>
      </c>
      <c r="G51" s="107" t="str">
        <f t="shared" si="3"/>
        <v>ZONA DE RIESGO MODERADA</v>
      </c>
      <c r="H51" s="107"/>
      <c r="I51" s="107">
        <v>2</v>
      </c>
      <c r="J51" s="107">
        <v>2</v>
      </c>
      <c r="K51" s="107" t="s">
        <v>15</v>
      </c>
      <c r="L51" s="107" t="str">
        <f t="shared" si="4"/>
        <v>ZONA DE RIESGO BAJA</v>
      </c>
      <c r="M51" s="107" t="str">
        <f t="shared" si="2"/>
        <v>Asumir el Riesgo</v>
      </c>
      <c r="N51" s="250"/>
    </row>
    <row r="52" spans="1:14" s="176" customFormat="1" ht="79.5" customHeight="1" thickBot="1" thickTop="1">
      <c r="A52" s="107" t="str">
        <f>'ANALISIS DEL RIESGO'!A52</f>
        <v>CA02215-P</v>
      </c>
      <c r="B52" s="107" t="str">
        <f>'ANALISIS DEL RIESGO'!B52</f>
        <v>GESTION DE RECURSOS FINANCIEROS</v>
      </c>
      <c r="C52" s="107" t="str">
        <f>'ANALISIS DEL RIESGO'!C52</f>
        <v>POSIBLE MEDICION INADECUADA DEL INDICADOR ESTRATEGICO  DEL PROCESO GESTION FINANCIERA </v>
      </c>
      <c r="D52" s="107">
        <v>3</v>
      </c>
      <c r="E52" s="107">
        <v>2</v>
      </c>
      <c r="F52" s="107" t="s">
        <v>16</v>
      </c>
      <c r="G52" s="107" t="str">
        <f aca="true" t="shared" si="5" ref="G52:G65">IF(F52="B",$N$1,IF(F52="M",$O$1,IF(F52="A",$P$1,IF(F52="E",$Q$1,"0"))))</f>
        <v>ZONA DE RIESGO MODERADA</v>
      </c>
      <c r="H52" s="107"/>
      <c r="I52" s="107">
        <v>2</v>
      </c>
      <c r="J52" s="107">
        <v>2</v>
      </c>
      <c r="K52" s="107" t="s">
        <v>15</v>
      </c>
      <c r="L52" s="107" t="str">
        <f aca="true" t="shared" si="6" ref="L52:L65">IF(K52="B",$N$1,IF(K52="M",$O$1,IF(K52="A",$P$1,IF(K52="E",$Q$1,"0"))))</f>
        <v>ZONA DE RIESGO BAJA</v>
      </c>
      <c r="M52" s="107" t="str">
        <f aca="true" t="shared" si="7" ref="M52:M65">IF(K52="B",$N$2,IF(K52="M",$O$2,IF(K52="A",$P$2,IF(K52="E",$Q$2,"0"))))</f>
        <v>Asumir el Riesgo</v>
      </c>
      <c r="N52" s="250"/>
    </row>
    <row r="53" spans="1:14" s="112" customFormat="1" ht="79.5" customHeight="1" thickBot="1" thickTop="1">
      <c r="A53" s="117" t="str">
        <f>'ANALISIS DEL RIESGO'!A53</f>
        <v>N/A</v>
      </c>
      <c r="B53" s="117" t="str">
        <f>'ANALISIS DEL RIESGO'!B53</f>
        <v>GESTION DE SERVICIOS ADMINISTRATIVOS</v>
      </c>
      <c r="C53" s="117" t="str">
        <f>'ANALISIS DEL RIESGO'!C53</f>
        <v>POSIBLE DESORGANIZACION DEL ALMACEN</v>
      </c>
      <c r="D53" s="117">
        <f>'ANALISIS DEL RIESGO'!D53</f>
        <v>3</v>
      </c>
      <c r="E53" s="117">
        <f>'ANALISIS DEL RIESGO'!E53</f>
        <v>1</v>
      </c>
      <c r="F53" s="117" t="s">
        <v>15</v>
      </c>
      <c r="G53" s="117" t="str">
        <f t="shared" si="5"/>
        <v>ZONA DE RIESGO BAJA</v>
      </c>
      <c r="H53" s="117"/>
      <c r="I53" s="117">
        <v>2</v>
      </c>
      <c r="J53" s="117">
        <v>2</v>
      </c>
      <c r="K53" s="117" t="s">
        <v>15</v>
      </c>
      <c r="L53" s="117" t="str">
        <f t="shared" si="6"/>
        <v>ZONA DE RIESGO BAJA</v>
      </c>
      <c r="M53" s="117" t="str">
        <f t="shared" si="7"/>
        <v>Asumir el Riesgo</v>
      </c>
      <c r="N53" s="224"/>
    </row>
    <row r="54" spans="1:14" s="28" customFormat="1" ht="79.5" customHeight="1" hidden="1" thickBot="1" thickTop="1">
      <c r="A54" s="27" t="e">
        <f>'ANALISIS DEL RIESGO'!#REF!</f>
        <v>#REF!</v>
      </c>
      <c r="B54" s="27" t="e">
        <f>'ANALISIS DEL RIESGO'!#REF!</f>
        <v>#REF!</v>
      </c>
      <c r="C54" s="27" t="e">
        <f>'ANALISIS DEL RIESGO'!#REF!</f>
        <v>#REF!</v>
      </c>
      <c r="D54" s="27" t="e">
        <f>'ANALISIS DEL RIESGO'!#REF!</f>
        <v>#REF!</v>
      </c>
      <c r="E54" s="27" t="e">
        <f>'ANALISIS DEL RIESGO'!#REF!</f>
        <v>#REF!</v>
      </c>
      <c r="F54" s="27" t="s">
        <v>17</v>
      </c>
      <c r="G54" s="27" t="str">
        <f t="shared" si="5"/>
        <v>ZONA DE RIESGO ALTA</v>
      </c>
      <c r="H54" s="27"/>
      <c r="I54" s="27">
        <v>3</v>
      </c>
      <c r="J54" s="27">
        <v>2</v>
      </c>
      <c r="K54" s="27" t="s">
        <v>16</v>
      </c>
      <c r="L54" s="27" t="str">
        <f t="shared" si="6"/>
        <v>ZONA DE RIESGO MODERADA</v>
      </c>
      <c r="M54" s="27" t="str">
        <f t="shared" si="7"/>
        <v>Asumir el Riesgo, Reducir el Riesgo</v>
      </c>
      <c r="N54" s="29"/>
    </row>
    <row r="55" spans="1:14" s="112" customFormat="1" ht="79.5" customHeight="1" thickBot="1" thickTop="1">
      <c r="A55" s="117" t="str">
        <f>'ANALISIS DEL RIESGO'!A54</f>
        <v>CA00115-P</v>
      </c>
      <c r="B55" s="117" t="str">
        <f>'ANALISIS DEL RIESGO'!B54</f>
        <v>GESTION DE SERVICIOS ADMINISTRATIVOS</v>
      </c>
      <c r="C55" s="117" t="str">
        <f>'ANALISIS DEL RIESGO'!C54</f>
        <v>QUE NO SE TOMEN LAS ACCIONES DE MEJORA EN EL CUMPLIMIENTO DEL OBJETIVO DEL PROCESO </v>
      </c>
      <c r="D55" s="117">
        <f>'ANALISIS DEL RIESGO'!D54</f>
        <v>3</v>
      </c>
      <c r="E55" s="117">
        <f>'ANALISIS DEL RIESGO'!E54</f>
        <v>3</v>
      </c>
      <c r="F55" s="117" t="s">
        <v>17</v>
      </c>
      <c r="G55" s="117" t="str">
        <f t="shared" si="5"/>
        <v>ZONA DE RIESGO ALTA</v>
      </c>
      <c r="H55" s="117"/>
      <c r="I55" s="117">
        <v>3</v>
      </c>
      <c r="J55" s="117">
        <v>2</v>
      </c>
      <c r="K55" s="117" t="s">
        <v>16</v>
      </c>
      <c r="L55" s="117" t="str">
        <f t="shared" si="6"/>
        <v>ZONA DE RIESGO MODERADA</v>
      </c>
      <c r="M55" s="117" t="str">
        <f t="shared" si="7"/>
        <v>Asumir el Riesgo, Reducir el Riesgo</v>
      </c>
      <c r="N55" s="224"/>
    </row>
    <row r="56" spans="1:14" s="112" customFormat="1" ht="80.25" customHeight="1" thickBot="1" thickTop="1">
      <c r="A56" s="117" t="str">
        <f>'ANALISIS DEL RIESGO'!A55</f>
        <v>CI04015-P</v>
      </c>
      <c r="B56" s="117" t="str">
        <f>'ANALISIS DEL RIESGO'!B55</f>
        <v>GESTION DE SERVICIOS ADMINISTRATIVOS (CALI)</v>
      </c>
      <c r="C56" s="117" t="str">
        <f>'ANALISIS DEL RIESGO'!C55</f>
        <v>Demora en los tramites y peticiones de los clientes externos</v>
      </c>
      <c r="D56" s="117">
        <f>'ANALISIS DEL RIESGO'!D55</f>
        <v>3</v>
      </c>
      <c r="E56" s="117">
        <f>'ANALISIS DEL RIESGO'!E55</f>
        <v>3</v>
      </c>
      <c r="F56" s="117" t="s">
        <v>17</v>
      </c>
      <c r="G56" s="117" t="str">
        <f t="shared" si="5"/>
        <v>ZONA DE RIESGO ALTA</v>
      </c>
      <c r="H56" s="117"/>
      <c r="I56" s="117">
        <v>2</v>
      </c>
      <c r="J56" s="117">
        <v>2</v>
      </c>
      <c r="K56" s="117" t="s">
        <v>15</v>
      </c>
      <c r="L56" s="117" t="str">
        <f t="shared" si="6"/>
        <v>ZONA DE RIESGO BAJA</v>
      </c>
      <c r="M56" s="117" t="str">
        <f t="shared" si="7"/>
        <v>Asumir el Riesgo</v>
      </c>
      <c r="N56" s="224"/>
    </row>
    <row r="57" spans="1:14" s="112" customFormat="1" ht="79.5" customHeight="1" thickBot="1" thickTop="1">
      <c r="A57" s="117" t="str">
        <f>'ANALISIS DEL RIESGO'!A56</f>
        <v>CI03915-P</v>
      </c>
      <c r="B57" s="117" t="str">
        <f>'ANALISIS DEL RIESGO'!B56</f>
        <v>GESTION DE SERVICIOS ADMINISTRATIVOS (BUENAVENTURA) </v>
      </c>
      <c r="C57" s="117" t="str">
        <f>'ANALISIS DEL RIESGO'!C56</f>
        <v>PERDIDA DE INFORMACION, MANO DE OBRA, DAÑOS EN LOS EQUIPOS ELECTRICOS EN LA OFICINA DE BUENAVENTURA</v>
      </c>
      <c r="D57" s="117">
        <f>'ANALISIS DEL RIESGO'!D56</f>
        <v>3</v>
      </c>
      <c r="E57" s="117">
        <f>'ANALISIS DEL RIESGO'!E56</f>
        <v>2</v>
      </c>
      <c r="F57" s="117" t="str">
        <f>'ANALISIS DEL RIESGO'!F56</f>
        <v>M</v>
      </c>
      <c r="G57" s="117" t="str">
        <f t="shared" si="5"/>
        <v>ZONA DE RIESGO MODERADA</v>
      </c>
      <c r="H57" s="117"/>
      <c r="I57" s="117">
        <v>2</v>
      </c>
      <c r="J57" s="117">
        <v>2</v>
      </c>
      <c r="K57" s="117" t="s">
        <v>15</v>
      </c>
      <c r="L57" s="117" t="str">
        <f t="shared" si="6"/>
        <v>ZONA DE RIESGO BAJA</v>
      </c>
      <c r="M57" s="117" t="str">
        <f t="shared" si="7"/>
        <v>Asumir el Riesgo</v>
      </c>
      <c r="N57" s="224"/>
    </row>
    <row r="58" spans="1:14" s="112" customFormat="1" ht="79.5" customHeight="1" thickBot="1" thickTop="1">
      <c r="A58" s="117" t="str">
        <f>'ANALISIS DEL RIESGO'!A57</f>
        <v>CI00216-P</v>
      </c>
      <c r="B58" s="117" t="str">
        <f>'ANALISIS DEL RIESGO'!B57</f>
        <v>GESTION DE SERVICIOS ADMINISTRATIVOS</v>
      </c>
      <c r="C58" s="117" t="str">
        <f>'ANALISIS DEL RIESGO'!C57</f>
        <v>POSIBLES FALTANTES DE RECURSOS POR NO LEGALIZACIÓN EN TERMINOS DE OORTUNIDAD DE LOS RECIBOS PROVISIONALES </v>
      </c>
      <c r="D58" s="117">
        <f>'ANALISIS DEL RIESGO'!D57</f>
        <v>3</v>
      </c>
      <c r="E58" s="117">
        <f>'ANALISIS DEL RIESGO'!E57</f>
        <v>2</v>
      </c>
      <c r="F58" s="117" t="s">
        <v>16</v>
      </c>
      <c r="G58" s="117" t="str">
        <f t="shared" si="5"/>
        <v>ZONA DE RIESGO MODERADA</v>
      </c>
      <c r="H58" s="117"/>
      <c r="I58" s="117">
        <v>2</v>
      </c>
      <c r="J58" s="117">
        <v>2</v>
      </c>
      <c r="K58" s="117" t="s">
        <v>15</v>
      </c>
      <c r="L58" s="117" t="str">
        <f t="shared" si="6"/>
        <v>ZONA DE RIESGO BAJA</v>
      </c>
      <c r="M58" s="117" t="str">
        <f t="shared" si="7"/>
        <v>Asumir el Riesgo</v>
      </c>
      <c r="N58" s="224"/>
    </row>
    <row r="59" spans="1:14" s="112" customFormat="1" ht="79.5" customHeight="1" thickBot="1" thickTop="1">
      <c r="A59" s="117" t="str">
        <f>'ANALISIS DEL RIESGO'!A58</f>
        <v>CA01717-P</v>
      </c>
      <c r="B59" s="117" t="str">
        <f>'ANALISIS DEL RIESGO'!B58</f>
        <v>GESTION DE SERVICIOS ADMINISTRATIVOS</v>
      </c>
      <c r="C59" s="117" t="str">
        <f>'ANALISIS DEL RIESGO'!C58</f>
        <v>QUE NO EXISTA UNA OPERACIÓN EFICAZ, EFICIENTE Y EFECTIVA DEL SISTEMA DE GESTIÓN DE CALIDAD. </v>
      </c>
      <c r="D59" s="117">
        <f>'ANALISIS DEL RIESGO'!D58</f>
        <v>3</v>
      </c>
      <c r="E59" s="117">
        <f>'ANALISIS DEL RIESGO'!E58</f>
        <v>2</v>
      </c>
      <c r="F59" s="117" t="s">
        <v>16</v>
      </c>
      <c r="G59" s="117" t="str">
        <f t="shared" si="5"/>
        <v>ZONA DE RIESGO MODERADA</v>
      </c>
      <c r="H59" s="117"/>
      <c r="I59" s="117">
        <v>2</v>
      </c>
      <c r="J59" s="117">
        <v>2</v>
      </c>
      <c r="K59" s="117" t="s">
        <v>15</v>
      </c>
      <c r="L59" s="117" t="str">
        <f t="shared" si="6"/>
        <v>ZONA DE RIESGO BAJA</v>
      </c>
      <c r="M59" s="117" t="str">
        <f t="shared" si="7"/>
        <v>Asumir el Riesgo</v>
      </c>
      <c r="N59" s="224"/>
    </row>
    <row r="60" spans="1:14" s="226" customFormat="1" ht="79.5" customHeight="1" thickBot="1" thickTop="1">
      <c r="A60" s="57" t="str">
        <f>'ANALISIS DEL RIESGO'!A59</f>
        <v>CI05213-P
CA03314-P</v>
      </c>
      <c r="B60" s="57" t="str">
        <f>'ANALISIS DEL RIESGO'!B59</f>
        <v>GESTION DE BIENES TRANSFERIDOS</v>
      </c>
      <c r="C60" s="57" t="str">
        <f>'ANALISIS DEL RIESGO'!C59</f>
        <v>POSIBLES INCUMPLIMIENTOS EN LAS ACTIVIDADES DEL PROCESO POR DESACTUALIZACIÓN DE LOS PROCEDIMIENTOS.</v>
      </c>
      <c r="D60" s="57">
        <f>'ANALISIS DEL RIESGO'!D59</f>
        <v>3</v>
      </c>
      <c r="E60" s="57">
        <f>'ANALISIS DEL RIESGO'!E59</f>
        <v>2</v>
      </c>
      <c r="F60" s="57" t="s">
        <v>17</v>
      </c>
      <c r="G60" s="57" t="str">
        <f t="shared" si="5"/>
        <v>ZONA DE RIESGO ALTA</v>
      </c>
      <c r="H60" s="57"/>
      <c r="I60" s="57">
        <v>2</v>
      </c>
      <c r="J60" s="57">
        <v>2</v>
      </c>
      <c r="K60" s="57" t="s">
        <v>15</v>
      </c>
      <c r="L60" s="57" t="str">
        <f t="shared" si="6"/>
        <v>ZONA DE RIESGO BAJA</v>
      </c>
      <c r="M60" s="57" t="str">
        <f t="shared" si="7"/>
        <v>Asumir el Riesgo</v>
      </c>
      <c r="N60" s="267"/>
    </row>
    <row r="61" spans="1:14" s="226" customFormat="1" ht="79.5" customHeight="1" thickBot="1" thickTop="1">
      <c r="A61" s="57" t="str">
        <f>'ANALISIS DEL RIESGO'!A60</f>
        <v>CA00915-P</v>
      </c>
      <c r="B61" s="57" t="str">
        <f>'ANALISIS DEL RIESGO'!B60</f>
        <v>GESTION DE BIENES TRANSFERIDOS</v>
      </c>
      <c r="C61" s="57" t="str">
        <f>'ANALISIS DEL RIESGO'!C60</f>
        <v>POSIBLE INCUMPLIMIENTO DE LA NORMATIVIDAD NTCGP 1000:2009 NUMERAL 4,2,4 (CONTROL DE REGISTROS) </v>
      </c>
      <c r="D61" s="57">
        <f>'ANALISIS DEL RIESGO'!D60</f>
        <v>3</v>
      </c>
      <c r="E61" s="57">
        <f>'ANALISIS DEL RIESGO'!E60</f>
        <v>3</v>
      </c>
      <c r="F61" s="57" t="s">
        <v>17</v>
      </c>
      <c r="G61" s="57" t="str">
        <f t="shared" si="5"/>
        <v>ZONA DE RIESGO ALTA</v>
      </c>
      <c r="H61" s="57"/>
      <c r="I61" s="57">
        <v>2</v>
      </c>
      <c r="J61" s="57">
        <v>2</v>
      </c>
      <c r="K61" s="57" t="s">
        <v>15</v>
      </c>
      <c r="L61" s="57" t="str">
        <f t="shared" si="6"/>
        <v>ZONA DE RIESGO BAJA</v>
      </c>
      <c r="M61" s="57" t="str">
        <f t="shared" si="7"/>
        <v>Asumir el Riesgo</v>
      </c>
      <c r="N61" s="267"/>
    </row>
    <row r="62" spans="1:14" s="226" customFormat="1" ht="66" customHeight="1" thickBot="1" thickTop="1">
      <c r="A62" s="57" t="str">
        <f>'ANALISIS DEL RIESGO'!A61</f>
        <v>CA01015-P</v>
      </c>
      <c r="B62" s="57" t="str">
        <f>'ANALISIS DEL RIESGO'!B61</f>
        <v>GESTION DE BIENES TRANSFERIDOS</v>
      </c>
      <c r="C62" s="57" t="str">
        <f>'ANALISIS DEL RIESGO'!C61</f>
        <v>POSIBLE INCUMPLIMIENTO DE LA NORMATIVIDAD NTCGP 1000: 2009 4,2,3 (CONTROL DE DOCUMENTOS) </v>
      </c>
      <c r="D62" s="57">
        <f>'ANALISIS DEL RIESGO'!D61</f>
        <v>3</v>
      </c>
      <c r="E62" s="57">
        <f>'ANALISIS DEL RIESGO'!E61</f>
        <v>3</v>
      </c>
      <c r="F62" s="57" t="s">
        <v>17</v>
      </c>
      <c r="G62" s="57" t="str">
        <f t="shared" si="5"/>
        <v>ZONA DE RIESGO ALTA</v>
      </c>
      <c r="H62" s="57"/>
      <c r="I62" s="57">
        <v>2</v>
      </c>
      <c r="J62" s="57">
        <v>2</v>
      </c>
      <c r="K62" s="57" t="s">
        <v>15</v>
      </c>
      <c r="L62" s="57" t="str">
        <f t="shared" si="6"/>
        <v>ZONA DE RIESGO BAJA</v>
      </c>
      <c r="M62" s="57" t="str">
        <f t="shared" si="7"/>
        <v>Asumir el Riesgo</v>
      </c>
      <c r="N62" s="267"/>
    </row>
    <row r="63" spans="1:14" s="226" customFormat="1" ht="79.5" customHeight="1" thickBot="1" thickTop="1">
      <c r="A63" s="57" t="str">
        <f>'ANALISIS DEL RIESGO'!A62</f>
        <v>CA01315-P</v>
      </c>
      <c r="B63" s="57" t="str">
        <f>'ANALISIS DEL RIESGO'!B62</f>
        <v>GESTION DE BIENES TRANSFERIDOS</v>
      </c>
      <c r="C63" s="57" t="str">
        <f>'ANALISIS DEL RIESGO'!C62</f>
        <v>QUE NO SE TOMEN LAS ACCIONES DE MEJORA EN EL CUMPLIMIENTO DEL OBJETIVO DEL PROCESO </v>
      </c>
      <c r="D63" s="57">
        <f>'ANALISIS DEL RIESGO'!D62</f>
        <v>3</v>
      </c>
      <c r="E63" s="57">
        <f>'ANALISIS DEL RIESGO'!E62</f>
        <v>2</v>
      </c>
      <c r="F63" s="57" t="s">
        <v>16</v>
      </c>
      <c r="G63" s="57" t="str">
        <f t="shared" si="5"/>
        <v>ZONA DE RIESGO MODERADA</v>
      </c>
      <c r="H63" s="57"/>
      <c r="I63" s="57">
        <v>2</v>
      </c>
      <c r="J63" s="57">
        <v>2</v>
      </c>
      <c r="K63" s="57" t="s">
        <v>15</v>
      </c>
      <c r="L63" s="57" t="str">
        <f t="shared" si="6"/>
        <v>ZONA DE RIESGO BAJA</v>
      </c>
      <c r="M63" s="57" t="str">
        <f t="shared" si="7"/>
        <v>Asumir el Riesgo</v>
      </c>
      <c r="N63" s="267"/>
    </row>
    <row r="64" spans="1:14" s="226" customFormat="1" ht="79.5" customHeight="1" thickBot="1" thickTop="1">
      <c r="A64" s="57" t="str">
        <f>'ANALISIS DEL RIESGO'!A63</f>
        <v>CA01817-P</v>
      </c>
      <c r="B64" s="57" t="str">
        <f>'ANALISIS DEL RIESGO'!B63</f>
        <v>GESTION DE BIENES TRANSFERIDOS</v>
      </c>
      <c r="C64" s="57" t="str">
        <f>'ANALISIS DEL RIESGO'!C63</f>
        <v>QUE NO SE DE UN CORRECTO FUNCIONAMIENTO DEL SISTEMA DE GESTIÓN </v>
      </c>
      <c r="D64" s="57">
        <f>'ANALISIS DEL RIESGO'!D63</f>
        <v>3</v>
      </c>
      <c r="E64" s="57">
        <f>'ANALISIS DEL RIESGO'!E63</f>
        <v>3</v>
      </c>
      <c r="F64" s="57" t="s">
        <v>17</v>
      </c>
      <c r="G64" s="57" t="str">
        <f t="shared" si="5"/>
        <v>ZONA DE RIESGO ALTA</v>
      </c>
      <c r="H64" s="57"/>
      <c r="I64" s="57">
        <v>3</v>
      </c>
      <c r="J64" s="57">
        <v>2</v>
      </c>
      <c r="K64" s="57" t="s">
        <v>16</v>
      </c>
      <c r="L64" s="57" t="str">
        <f t="shared" si="6"/>
        <v>ZONA DE RIESGO MODERADA</v>
      </c>
      <c r="M64" s="57" t="str">
        <f t="shared" si="7"/>
        <v>Asumir el Riesgo, Reducir el Riesgo</v>
      </c>
      <c r="N64" s="267"/>
    </row>
    <row r="65" spans="1:14" s="299" customFormat="1" ht="79.5" customHeight="1" thickBot="1" thickTop="1">
      <c r="A65" s="300" t="str">
        <f>'ANALISIS DEL RIESGO'!A64</f>
        <v>CI03314-P</v>
      </c>
      <c r="B65" s="300" t="str">
        <f>'ANALISIS DEL RIESGO'!B64</f>
        <v>GESTION DE PRESTACIONES ECONOMICAS</v>
      </c>
      <c r="C65" s="300" t="str">
        <f>'ANALISIS DEL RIESGO'!C64</f>
        <v>QUE NO EXISTAN EVIDENCIA DENTRO DE ORFEO DE LA RESPUESTA DADA A LOS USUARIOS Y ENTIDADES.</v>
      </c>
      <c r="D65" s="300">
        <f>'ANALISIS DEL RIESGO'!D64</f>
        <v>3</v>
      </c>
      <c r="E65" s="300">
        <f>'ANALISIS DEL RIESGO'!E64</f>
        <v>2</v>
      </c>
      <c r="F65" s="300" t="s">
        <v>16</v>
      </c>
      <c r="G65" s="300" t="str">
        <f t="shared" si="5"/>
        <v>ZONA DE RIESGO MODERADA</v>
      </c>
      <c r="H65" s="300"/>
      <c r="I65" s="300">
        <v>2</v>
      </c>
      <c r="J65" s="300">
        <v>2</v>
      </c>
      <c r="K65" s="300" t="s">
        <v>15</v>
      </c>
      <c r="L65" s="300" t="str">
        <f t="shared" si="6"/>
        <v>ZONA DE RIESGO BAJA</v>
      </c>
      <c r="M65" s="300" t="str">
        <f t="shared" si="7"/>
        <v>Asumir el Riesgo</v>
      </c>
      <c r="N65" s="305"/>
    </row>
    <row r="66" spans="1:14" s="299" customFormat="1" ht="79.5" customHeight="1" thickBot="1" thickTop="1">
      <c r="A66" s="300" t="str">
        <f>'ANALISIS DEL RIESGO'!A65</f>
        <v>CA01117-P</v>
      </c>
      <c r="B66" s="300" t="str">
        <f>'ANALISIS DEL RIESGO'!B65</f>
        <v>GESTION DE PRESTACIONES ECONOMICAS</v>
      </c>
      <c r="C66" s="300">
        <f>'ANALISIS DEL RIESGO'!C65</f>
        <v>0</v>
      </c>
      <c r="D66" s="300">
        <f>'ANALISIS DEL RIESGO'!D65</f>
        <v>0</v>
      </c>
      <c r="E66" s="300">
        <f>'ANALISIS DEL RIESGO'!E65</f>
        <v>0</v>
      </c>
      <c r="F66" s="300"/>
      <c r="G66" s="300"/>
      <c r="H66" s="300"/>
      <c r="I66" s="300"/>
      <c r="J66" s="300"/>
      <c r="K66" s="300"/>
      <c r="L66" s="300"/>
      <c r="M66" s="300"/>
      <c r="N66" s="305"/>
    </row>
    <row r="67" ht="21.75" customHeight="1" thickTop="1"/>
  </sheetData>
  <sheetProtection/>
  <mergeCells count="16">
    <mergeCell ref="B6:B7"/>
    <mergeCell ref="C6:C7"/>
    <mergeCell ref="D6:E6"/>
    <mergeCell ref="G6:G7"/>
    <mergeCell ref="H6:H7"/>
    <mergeCell ref="I6:J6"/>
    <mergeCell ref="A6:A7"/>
    <mergeCell ref="A1:C4"/>
    <mergeCell ref="D1:J2"/>
    <mergeCell ref="L1:M3"/>
    <mergeCell ref="D3:J3"/>
    <mergeCell ref="D4:G4"/>
    <mergeCell ref="H4:J4"/>
    <mergeCell ref="L4:M4"/>
    <mergeCell ref="L6:L7"/>
    <mergeCell ref="M6:M7"/>
  </mergeCells>
  <conditionalFormatting sqref="H39:H51 G38:G66 L38:M66 L8:M36 G8:G36">
    <cfRule type="containsText" priority="553" dxfId="2" operator="containsText" text="Zona de Riesgo Extrema">
      <formula>NOT(ISERROR(SEARCH("Zona de Riesgo Extrema",G8)))</formula>
    </cfRule>
    <cfRule type="containsText" priority="554" dxfId="1" operator="containsText" text="Zona de Riesgo Alta">
      <formula>NOT(ISERROR(SEARCH("Zona de Riesgo Alta",G8)))</formula>
    </cfRule>
    <cfRule type="containsText" priority="555" dxfId="0" operator="containsText" text="Zona de Riesgo Moderada">
      <formula>NOT(ISERROR(SEARCH("Zona de Riesgo Moderada",G8)))</formula>
    </cfRule>
    <cfRule type="containsText" priority="556" dxfId="19" operator="containsText" text="Zona de Riesgo Baja">
      <formula>NOT(ISERROR(SEARCH("Zona de Riesgo Baja",G8)))</formula>
    </cfRule>
  </conditionalFormatting>
  <conditionalFormatting sqref="L1:L7 L67:L65536">
    <cfRule type="containsText" priority="549" dxfId="2" operator="containsText" text="Zona de Riesgo Extrema">
      <formula>NOT(ISERROR(SEARCH("Zona de Riesgo Extrema",L1)))</formula>
    </cfRule>
    <cfRule type="containsText" priority="550" dxfId="4" operator="containsText" text="Zona de Riesgo Baja">
      <formula>NOT(ISERROR(SEARCH("Zona de Riesgo Baja",L1)))</formula>
    </cfRule>
    <cfRule type="containsText" priority="551" dxfId="3" operator="containsText" text="Zona de Riesgo Moderada">
      <formula>NOT(ISERROR(SEARCH("Zona de Riesgo Moderada",L1)))</formula>
    </cfRule>
    <cfRule type="containsText" priority="552" dxfId="1" operator="containsText" text="Zona de Riesgo Alta">
      <formula>NOT(ISERROR(SEARCH("Zona de Riesgo Alta",L1)))</formula>
    </cfRule>
  </conditionalFormatting>
  <conditionalFormatting sqref="L37:M37 G37">
    <cfRule type="containsText" priority="1" dxfId="2" operator="containsText" text="Zona de Riesgo Extrema">
      <formula>NOT(ISERROR(SEARCH("Zona de Riesgo Extrema",G37)))</formula>
    </cfRule>
    <cfRule type="containsText" priority="2" dxfId="1" operator="containsText" text="Zona de Riesgo Alta">
      <formula>NOT(ISERROR(SEARCH("Zona de Riesgo Alta",G37)))</formula>
    </cfRule>
    <cfRule type="containsText" priority="3" dxfId="0" operator="containsText" text="Zona de Riesgo Moderada">
      <formula>NOT(ISERROR(SEARCH("Zona de Riesgo Moderada",G37)))</formula>
    </cfRule>
    <cfRule type="containsText" priority="4" dxfId="19" operator="containsText" text="Zona de Riesgo Baja">
      <formula>NOT(ISERROR(SEARCH("Zona de Riesgo Baja",G37)))</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I78"/>
  <sheetViews>
    <sheetView tabSelected="1" zoomScale="90" zoomScaleNormal="90" zoomScalePageLayoutView="0" workbookViewId="0" topLeftCell="A1">
      <pane ySplit="8" topLeftCell="A9" activePane="bottomLeft" state="frozen"/>
      <selection pane="topLeft" activeCell="F1" sqref="F1"/>
      <selection pane="bottomLeft" activeCell="A9" sqref="A9:A10"/>
    </sheetView>
  </sheetViews>
  <sheetFormatPr defaultColWidth="11.421875" defaultRowHeight="12.75"/>
  <cols>
    <col min="1" max="1" width="20.7109375" style="17" customWidth="1"/>
    <col min="2" max="2" width="18.28125" style="17" customWidth="1"/>
    <col min="3" max="3" width="17.00390625" style="17" customWidth="1"/>
    <col min="4" max="4" width="22.7109375" style="17" customWidth="1"/>
    <col min="5" max="5" width="29.57421875" style="17" customWidth="1"/>
    <col min="6" max="6" width="20.00390625" style="17" customWidth="1"/>
    <col min="7" max="7" width="18.140625" style="17" customWidth="1"/>
    <col min="8" max="8" width="70.28125" style="17" customWidth="1"/>
    <col min="9" max="9" width="13.57421875" style="7" customWidth="1"/>
    <col min="10" max="10" width="12.57421875" style="7" customWidth="1"/>
    <col min="11" max="11" width="14.7109375" style="7" customWidth="1"/>
    <col min="12" max="12" width="26.421875" style="14" customWidth="1"/>
    <col min="13" max="13" width="52.8515625" style="7" bestFit="1" customWidth="1"/>
    <col min="14" max="14" width="24.8515625" style="95" customWidth="1"/>
    <col min="15" max="15" width="23.8515625" style="95" customWidth="1"/>
    <col min="16" max="16" width="17.57421875" style="36" customWidth="1"/>
    <col min="17" max="17" width="84.421875" style="113" customWidth="1"/>
    <col min="18" max="18" width="51.421875" style="7" customWidth="1"/>
    <col min="19" max="19" width="27.00390625" style="7" customWidth="1"/>
    <col min="20" max="20" width="28.57421875" style="7" customWidth="1"/>
    <col min="21" max="21" width="22.140625" style="7" customWidth="1"/>
    <col min="22" max="22" width="20.421875" style="7" customWidth="1"/>
    <col min="23" max="16384" width="11.421875" style="7" customWidth="1"/>
  </cols>
  <sheetData>
    <row r="1" spans="1:22" ht="25.5" customHeight="1" thickBot="1" thickTop="1">
      <c r="A1" s="497" t="s">
        <v>47</v>
      </c>
      <c r="B1" s="498"/>
      <c r="C1" s="498"/>
      <c r="D1" s="499" t="s">
        <v>0</v>
      </c>
      <c r="E1" s="499"/>
      <c r="F1" s="499"/>
      <c r="G1" s="499"/>
      <c r="H1" s="499"/>
      <c r="I1" s="499"/>
      <c r="J1" s="499"/>
      <c r="K1" s="499"/>
      <c r="L1" s="499"/>
      <c r="M1" s="499"/>
      <c r="N1" s="499"/>
      <c r="O1" s="499"/>
      <c r="P1" s="499"/>
      <c r="Q1" s="499"/>
      <c r="R1" s="499"/>
      <c r="S1" s="499"/>
      <c r="T1" s="499"/>
      <c r="U1" s="503"/>
      <c r="V1" s="503"/>
    </row>
    <row r="2" spans="1:22" ht="27" customHeight="1" thickBot="1" thickTop="1">
      <c r="A2" s="498"/>
      <c r="B2" s="498"/>
      <c r="C2" s="498"/>
      <c r="D2" s="499"/>
      <c r="E2" s="499"/>
      <c r="F2" s="499"/>
      <c r="G2" s="499"/>
      <c r="H2" s="499"/>
      <c r="I2" s="499"/>
      <c r="J2" s="499"/>
      <c r="K2" s="499"/>
      <c r="L2" s="499"/>
      <c r="M2" s="499"/>
      <c r="N2" s="499"/>
      <c r="O2" s="499"/>
      <c r="P2" s="499"/>
      <c r="Q2" s="499"/>
      <c r="R2" s="499"/>
      <c r="S2" s="499"/>
      <c r="T2" s="499"/>
      <c r="U2" s="503"/>
      <c r="V2" s="503"/>
    </row>
    <row r="3" spans="1:22" ht="15" customHeight="1" thickBot="1" thickTop="1">
      <c r="A3" s="498"/>
      <c r="B3" s="498"/>
      <c r="C3" s="498"/>
      <c r="D3" s="504" t="s">
        <v>48</v>
      </c>
      <c r="E3" s="504"/>
      <c r="F3" s="504"/>
      <c r="G3" s="504"/>
      <c r="H3" s="504"/>
      <c r="I3" s="504"/>
      <c r="J3" s="504"/>
      <c r="K3" s="504"/>
      <c r="L3" s="504"/>
      <c r="M3" s="504"/>
      <c r="N3" s="504"/>
      <c r="O3" s="504"/>
      <c r="P3" s="504"/>
      <c r="Q3" s="504"/>
      <c r="R3" s="504"/>
      <c r="S3" s="504"/>
      <c r="T3" s="504"/>
      <c r="U3" s="503"/>
      <c r="V3" s="503"/>
    </row>
    <row r="4" spans="1:22" ht="2.25" customHeight="1" thickBot="1" thickTop="1">
      <c r="A4" s="498"/>
      <c r="B4" s="498"/>
      <c r="C4" s="498"/>
      <c r="D4" s="504"/>
      <c r="E4" s="504"/>
      <c r="F4" s="504"/>
      <c r="G4" s="504"/>
      <c r="H4" s="504"/>
      <c r="I4" s="504"/>
      <c r="J4" s="504"/>
      <c r="K4" s="504"/>
      <c r="L4" s="504"/>
      <c r="M4" s="504"/>
      <c r="N4" s="504"/>
      <c r="O4" s="504"/>
      <c r="P4" s="504"/>
      <c r="Q4" s="504"/>
      <c r="R4" s="504"/>
      <c r="S4" s="504"/>
      <c r="T4" s="504"/>
      <c r="U4" s="503"/>
      <c r="V4" s="503"/>
    </row>
    <row r="5" spans="1:22" ht="15" customHeight="1" hidden="1" thickBot="1" thickTop="1">
      <c r="A5" s="449" t="s">
        <v>49</v>
      </c>
      <c r="B5" s="449"/>
      <c r="C5" s="449"/>
      <c r="D5" s="449" t="s">
        <v>50</v>
      </c>
      <c r="E5" s="449"/>
      <c r="F5" s="449"/>
      <c r="G5" s="449"/>
      <c r="H5" s="449"/>
      <c r="I5" s="449"/>
      <c r="J5" s="449"/>
      <c r="K5" s="449"/>
      <c r="L5" s="449"/>
      <c r="M5" s="449" t="s">
        <v>41</v>
      </c>
      <c r="N5" s="449"/>
      <c r="O5" s="449"/>
      <c r="P5" s="449"/>
      <c r="Q5" s="449"/>
      <c r="R5" s="449"/>
      <c r="S5" s="449"/>
      <c r="T5" s="449"/>
      <c r="U5" s="449" t="s">
        <v>6</v>
      </c>
      <c r="V5" s="449"/>
    </row>
    <row r="6" ht="20.25" customHeight="1" hidden="1" thickBot="1" thickTop="1"/>
    <row r="7" spans="1:22" ht="39.75" customHeight="1" thickBot="1" thickTop="1">
      <c r="A7" s="434" t="s">
        <v>51</v>
      </c>
      <c r="B7" s="434" t="s">
        <v>52</v>
      </c>
      <c r="C7" s="434" t="s">
        <v>53</v>
      </c>
      <c r="D7" s="434" t="s">
        <v>26</v>
      </c>
      <c r="E7" s="434" t="s">
        <v>28</v>
      </c>
      <c r="F7" s="433" t="s">
        <v>35</v>
      </c>
      <c r="G7" s="433"/>
      <c r="H7" s="433" t="s">
        <v>54</v>
      </c>
      <c r="I7" s="434" t="s">
        <v>55</v>
      </c>
      <c r="J7" s="434" t="s">
        <v>56</v>
      </c>
      <c r="K7" s="8" t="s">
        <v>57</v>
      </c>
      <c r="L7" s="434" t="s">
        <v>58</v>
      </c>
      <c r="M7" s="434" t="s">
        <v>59</v>
      </c>
      <c r="N7" s="492" t="s">
        <v>60</v>
      </c>
      <c r="O7" s="492" t="s">
        <v>61</v>
      </c>
      <c r="P7" s="500" t="s">
        <v>62</v>
      </c>
      <c r="Q7" s="434" t="s">
        <v>260</v>
      </c>
      <c r="R7" s="433" t="s">
        <v>63</v>
      </c>
      <c r="S7" s="10" t="s">
        <v>64</v>
      </c>
      <c r="T7" s="10" t="s">
        <v>65</v>
      </c>
      <c r="U7" s="433" t="s">
        <v>262</v>
      </c>
      <c r="V7" s="490" t="s">
        <v>66</v>
      </c>
    </row>
    <row r="8" spans="1:22" ht="37.5" customHeight="1" thickBot="1" thickTop="1">
      <c r="A8" s="502"/>
      <c r="B8" s="502"/>
      <c r="C8" s="502"/>
      <c r="D8" s="502"/>
      <c r="E8" s="502"/>
      <c r="F8" s="273" t="s">
        <v>7</v>
      </c>
      <c r="G8" s="273" t="s">
        <v>8</v>
      </c>
      <c r="H8" s="496"/>
      <c r="I8" s="502"/>
      <c r="J8" s="502"/>
      <c r="K8" s="12" t="s">
        <v>67</v>
      </c>
      <c r="L8" s="502"/>
      <c r="M8" s="502"/>
      <c r="N8" s="493"/>
      <c r="O8" s="493"/>
      <c r="P8" s="501"/>
      <c r="Q8" s="502"/>
      <c r="R8" s="496"/>
      <c r="S8" s="12" t="s">
        <v>261</v>
      </c>
      <c r="T8" s="12" t="s">
        <v>68</v>
      </c>
      <c r="U8" s="496"/>
      <c r="V8" s="491"/>
    </row>
    <row r="9" spans="1:22" s="131" customFormat="1" ht="57.75" customHeight="1" thickBot="1" thickTop="1">
      <c r="A9" s="521" t="str">
        <f>+'MAPA DE RIESGOS'!A8</f>
        <v>CI01813-P</v>
      </c>
      <c r="B9" s="505" t="s">
        <v>178</v>
      </c>
      <c r="C9" s="525" t="s">
        <v>179</v>
      </c>
      <c r="D9" s="507" t="str">
        <f>'MAPA DE RIESGOS'!B8</f>
        <v>DIRECCIONAMIENTO ESTRATÉGICO</v>
      </c>
      <c r="E9" s="507" t="str">
        <f>'MAPA DE RIESGOS'!C8</f>
        <v>POSIBLE CONSTRUCCIÓN DE LA DOFA DE MANERA INADECUADA</v>
      </c>
      <c r="F9" s="507">
        <f>'MAPA DE RIESGOS'!D8</f>
        <v>5</v>
      </c>
      <c r="G9" s="507">
        <f>'MAPA DE RIESGOS'!E8</f>
        <v>2</v>
      </c>
      <c r="H9" s="132" t="s">
        <v>180</v>
      </c>
      <c r="I9" s="153">
        <v>41429</v>
      </c>
      <c r="J9" s="153">
        <v>42063</v>
      </c>
      <c r="K9" s="153" t="str">
        <f aca="true" t="shared" si="0" ref="K9:K45">IF(P9=100%,("T"),(IF(P9=0%,("SI"),("P"))))</f>
        <v>SI</v>
      </c>
      <c r="L9" s="507" t="s">
        <v>181</v>
      </c>
      <c r="M9" s="507" t="s">
        <v>98</v>
      </c>
      <c r="N9" s="322">
        <v>0</v>
      </c>
      <c r="O9" s="154">
        <v>1</v>
      </c>
      <c r="P9" s="155">
        <v>0</v>
      </c>
      <c r="Q9" s="392" t="s">
        <v>618</v>
      </c>
      <c r="R9" s="157" t="s">
        <v>631</v>
      </c>
      <c r="S9" s="132" t="s">
        <v>17</v>
      </c>
      <c r="T9" s="132" t="s">
        <v>620</v>
      </c>
      <c r="U9" s="158">
        <v>42853</v>
      </c>
      <c r="V9" s="132" t="s">
        <v>621</v>
      </c>
    </row>
    <row r="10" spans="1:22" s="131" customFormat="1" ht="53.25" customHeight="1" thickBot="1" thickTop="1">
      <c r="A10" s="522"/>
      <c r="B10" s="506"/>
      <c r="C10" s="526"/>
      <c r="D10" s="508"/>
      <c r="E10" s="508"/>
      <c r="F10" s="508"/>
      <c r="G10" s="508"/>
      <c r="H10" s="132" t="s">
        <v>182</v>
      </c>
      <c r="I10" s="153">
        <v>42063</v>
      </c>
      <c r="J10" s="153">
        <v>42076</v>
      </c>
      <c r="K10" s="153" t="str">
        <f t="shared" si="0"/>
        <v>SI</v>
      </c>
      <c r="L10" s="508"/>
      <c r="M10" s="508"/>
      <c r="N10" s="154">
        <v>0</v>
      </c>
      <c r="O10" s="154">
        <v>1</v>
      </c>
      <c r="P10" s="323">
        <v>0</v>
      </c>
      <c r="Q10" s="392" t="s">
        <v>618</v>
      </c>
      <c r="R10" s="157" t="s">
        <v>631</v>
      </c>
      <c r="S10" s="132" t="s">
        <v>17</v>
      </c>
      <c r="T10" s="132" t="s">
        <v>620</v>
      </c>
      <c r="U10" s="158">
        <v>42853</v>
      </c>
      <c r="V10" s="132" t="s">
        <v>621</v>
      </c>
    </row>
    <row r="11" spans="1:22" s="131" customFormat="1" ht="108" customHeight="1" thickBot="1" thickTop="1">
      <c r="A11" s="159" t="str">
        <f>+'MAPA DE RIESGOS'!A9</f>
        <v>CA03614-P</v>
      </c>
      <c r="B11" s="160">
        <v>41779</v>
      </c>
      <c r="C11" s="158">
        <v>41802</v>
      </c>
      <c r="D11" s="132" t="str">
        <f>'MAPA DE RIESGOS'!B9</f>
        <v>DIRECCIONAMIENTO ESTRATÉGICO</v>
      </c>
      <c r="E11" s="132" t="str">
        <f>'MAPA DE RIESGOS'!C9</f>
        <v>BRINDAR INFORMACIÓN ERRADA DE LA PLANEACIÓN ESTRATÉGICA A LOS FUNCIONARIOS DE LA ENTIDAD</v>
      </c>
      <c r="F11" s="132">
        <f>'MAPA DE RIESGOS'!D9</f>
        <v>5</v>
      </c>
      <c r="G11" s="132">
        <f>'MAPA DE RIESGOS'!E9</f>
        <v>2</v>
      </c>
      <c r="H11" s="132" t="s">
        <v>124</v>
      </c>
      <c r="I11" s="153">
        <v>41913</v>
      </c>
      <c r="J11" s="153">
        <v>42185</v>
      </c>
      <c r="K11" s="153" t="str">
        <f t="shared" si="0"/>
        <v>P</v>
      </c>
      <c r="L11" s="132" t="s">
        <v>152</v>
      </c>
      <c r="M11" s="133" t="s">
        <v>125</v>
      </c>
      <c r="N11" s="380">
        <v>0.2</v>
      </c>
      <c r="O11" s="380">
        <v>1</v>
      </c>
      <c r="P11" s="378">
        <v>0.2</v>
      </c>
      <c r="Q11" s="379" t="s">
        <v>606</v>
      </c>
      <c r="R11" s="383" t="s">
        <v>632</v>
      </c>
      <c r="S11" s="132" t="s">
        <v>17</v>
      </c>
      <c r="T11" s="132" t="s">
        <v>620</v>
      </c>
      <c r="U11" s="158">
        <v>42853</v>
      </c>
      <c r="V11" s="132" t="s">
        <v>621</v>
      </c>
    </row>
    <row r="12" spans="1:22" s="131" customFormat="1" ht="222.75" customHeight="1" thickBot="1" thickTop="1">
      <c r="A12" s="159" t="str">
        <f>+'MAPA DE RIESGOS'!A10</f>
        <v>CA07014-P</v>
      </c>
      <c r="B12" s="160">
        <v>41904</v>
      </c>
      <c r="C12" s="158">
        <v>41927</v>
      </c>
      <c r="D12" s="132" t="str">
        <f>'MAPA DE RIESGOS'!B10</f>
        <v>DIRECCIONAMIENTO ESTRATÉGICO</v>
      </c>
      <c r="E12" s="132" t="str">
        <f>'MAPA DE RIESGOS'!C10</f>
        <v>INCUMPLIMIENTO DEL DECRETO 943 DE MAYO DE 2014 REFERENTE A LA ACTUALIZACIÓN DEL MECI</v>
      </c>
      <c r="F12" s="132">
        <f>'MAPA DE RIESGOS'!D10</f>
        <v>4</v>
      </c>
      <c r="G12" s="132">
        <f>'MAPA DE RIESGOS'!E10</f>
        <v>2</v>
      </c>
      <c r="H12" s="132" t="s">
        <v>157</v>
      </c>
      <c r="I12" s="153">
        <v>41927</v>
      </c>
      <c r="J12" s="153">
        <v>42062</v>
      </c>
      <c r="K12" s="153" t="str">
        <f t="shared" si="0"/>
        <v>SI</v>
      </c>
      <c r="L12" s="132" t="s">
        <v>151</v>
      </c>
      <c r="M12" s="133" t="s">
        <v>158</v>
      </c>
      <c r="N12" s="322">
        <v>0</v>
      </c>
      <c r="O12" s="322">
        <v>1</v>
      </c>
      <c r="P12" s="323">
        <v>0</v>
      </c>
      <c r="Q12" s="325" t="s">
        <v>562</v>
      </c>
      <c r="R12" s="157" t="s">
        <v>633</v>
      </c>
      <c r="S12" s="132" t="s">
        <v>17</v>
      </c>
      <c r="T12" s="132" t="s">
        <v>620</v>
      </c>
      <c r="U12" s="158">
        <v>42853</v>
      </c>
      <c r="V12" s="132" t="s">
        <v>621</v>
      </c>
    </row>
    <row r="13" spans="1:22" s="131" customFormat="1" ht="102" customHeight="1" thickBot="1" thickTop="1">
      <c r="A13" s="159" t="str">
        <f>+'MAPA DE RIESGOS'!A11</f>
        <v>CA07114-P</v>
      </c>
      <c r="B13" s="160">
        <v>41904</v>
      </c>
      <c r="C13" s="158">
        <v>41927</v>
      </c>
      <c r="D13" s="132" t="str">
        <f>'MAPA DE RIESGOS'!B11</f>
        <v>DIRECCIONAMIENTO ESTRATÉGICO</v>
      </c>
      <c r="E13" s="132" t="str">
        <f>'MAPA DE RIESGOS'!C11</f>
        <v>POSIBLES INCUMPLIMIENTOS REFERENTES A LAS ACTIVIDADES QUE DESARROLLA LA OFICINA</v>
      </c>
      <c r="F13" s="132">
        <f>'MAPA DE RIESGOS'!D11</f>
        <v>4</v>
      </c>
      <c r="G13" s="132">
        <f>'MAPA DE RIESGOS'!E11</f>
        <v>1</v>
      </c>
      <c r="H13" s="132" t="s">
        <v>162</v>
      </c>
      <c r="I13" s="153">
        <v>41927</v>
      </c>
      <c r="J13" s="153">
        <v>41993</v>
      </c>
      <c r="K13" s="153" t="str">
        <f t="shared" si="0"/>
        <v>SI</v>
      </c>
      <c r="L13" s="132" t="s">
        <v>151</v>
      </c>
      <c r="M13" s="133" t="s">
        <v>163</v>
      </c>
      <c r="N13" s="322">
        <v>0</v>
      </c>
      <c r="O13" s="322">
        <v>1</v>
      </c>
      <c r="P13" s="323">
        <v>0</v>
      </c>
      <c r="Q13" s="324" t="s">
        <v>563</v>
      </c>
      <c r="R13" s="157" t="s">
        <v>634</v>
      </c>
      <c r="S13" s="132" t="s">
        <v>17</v>
      </c>
      <c r="T13" s="132" t="s">
        <v>620</v>
      </c>
      <c r="U13" s="158">
        <v>42853</v>
      </c>
      <c r="V13" s="132" t="s">
        <v>621</v>
      </c>
    </row>
    <row r="14" spans="1:22" s="131" customFormat="1" ht="60.75" customHeight="1" thickBot="1" thickTop="1">
      <c r="A14" s="159" t="str">
        <f>+'MAPA DE RIESGOS'!A12</f>
        <v>CI03015-P</v>
      </c>
      <c r="B14" s="160">
        <v>42263</v>
      </c>
      <c r="C14" s="158">
        <v>42261</v>
      </c>
      <c r="D14" s="132" t="str">
        <f>'MAPA DE RIESGOS'!B12</f>
        <v>DIRECCIONAMIENTO ESTRATÉGICO</v>
      </c>
      <c r="E14" s="132" t="str">
        <f>'MAPA DE RIESGOS'!C12</f>
        <v>POSIBLE INCUMPLIMIENTO DEL NUMERAL 4,2,2  DE LA NORMA MANUAL DE CALIDAD </v>
      </c>
      <c r="F14" s="132">
        <f>'MAPA DE RIESGOS'!D12</f>
        <v>4</v>
      </c>
      <c r="G14" s="132">
        <f>'MAPA DE RIESGOS'!E12</f>
        <v>3</v>
      </c>
      <c r="H14" s="132" t="s">
        <v>325</v>
      </c>
      <c r="I14" s="153">
        <v>42439</v>
      </c>
      <c r="J14" s="153">
        <v>42551</v>
      </c>
      <c r="K14" s="153" t="str">
        <f t="shared" si="0"/>
        <v>P</v>
      </c>
      <c r="L14" s="132" t="s">
        <v>151</v>
      </c>
      <c r="M14" s="133" t="s">
        <v>326</v>
      </c>
      <c r="N14" s="382">
        <v>0.2</v>
      </c>
      <c r="O14" s="382">
        <v>1</v>
      </c>
      <c r="P14" s="381">
        <v>0.2</v>
      </c>
      <c r="Q14" s="383" t="s">
        <v>607</v>
      </c>
      <c r="R14" s="383" t="s">
        <v>635</v>
      </c>
      <c r="S14" s="132" t="s">
        <v>17</v>
      </c>
      <c r="T14" s="132" t="s">
        <v>620</v>
      </c>
      <c r="U14" s="158">
        <v>42853</v>
      </c>
      <c r="V14" s="132" t="s">
        <v>621</v>
      </c>
    </row>
    <row r="15" spans="1:22" s="131" customFormat="1" ht="78" customHeight="1" thickBot="1" thickTop="1">
      <c r="A15" s="159" t="str">
        <f>+'MAPA DE RIESGOS'!A13</f>
        <v>CI03115-P</v>
      </c>
      <c r="B15" s="160">
        <v>42263</v>
      </c>
      <c r="C15" s="158">
        <v>42261</v>
      </c>
      <c r="D15" s="132" t="str">
        <f>'MAPA DE RIESGOS'!B13</f>
        <v>DIRECCIONAMIENTO ESTRATÉGICO</v>
      </c>
      <c r="E15" s="132" t="str">
        <f>'MAPA DE RIESGOS'!C13</f>
        <v>posible contruccion de la Matriz del Plan Anticorrupción y sus componentes no acorde a la metodologia actual </v>
      </c>
      <c r="F15" s="132">
        <f>'MAPA DE RIESGOS'!D13</f>
        <v>4</v>
      </c>
      <c r="G15" s="132">
        <f>'MAPA DE RIESGOS'!E13</f>
        <v>3</v>
      </c>
      <c r="H15" s="132" t="s">
        <v>329</v>
      </c>
      <c r="I15" s="153">
        <v>42439</v>
      </c>
      <c r="J15" s="153">
        <v>42459</v>
      </c>
      <c r="K15" s="153" t="str">
        <f t="shared" si="0"/>
        <v>SI</v>
      </c>
      <c r="L15" s="132" t="s">
        <v>330</v>
      </c>
      <c r="M15" s="133" t="s">
        <v>331</v>
      </c>
      <c r="N15" s="161">
        <v>0</v>
      </c>
      <c r="O15" s="154">
        <v>1</v>
      </c>
      <c r="P15" s="155">
        <v>0</v>
      </c>
      <c r="Q15" s="162" t="s">
        <v>564</v>
      </c>
      <c r="R15" s="157" t="s">
        <v>636</v>
      </c>
      <c r="S15" s="132" t="s">
        <v>17</v>
      </c>
      <c r="T15" s="132" t="s">
        <v>620</v>
      </c>
      <c r="U15" s="158">
        <v>42853</v>
      </c>
      <c r="V15" s="132" t="s">
        <v>621</v>
      </c>
    </row>
    <row r="16" spans="1:22" s="131" customFormat="1" ht="90" customHeight="1" thickBot="1" thickTop="1">
      <c r="A16" s="159" t="str">
        <f>+'MAPA DE RIESGOS'!A14</f>
        <v>CA01916-P</v>
      </c>
      <c r="B16" s="160">
        <v>42641</v>
      </c>
      <c r="C16" s="158">
        <v>42662</v>
      </c>
      <c r="D16" s="132" t="str">
        <f>'MAPA DE RIESGOS'!B14</f>
        <v>DIRECCIONAMIENTO ESTRATÉGICO</v>
      </c>
      <c r="E16" s="132" t="str">
        <f>'MAPA DE RIESGOS'!C14</f>
        <v>DESACTULIZACIÓN DE LA DOCUMENTACION DEL SISTEMA </v>
      </c>
      <c r="F16" s="132">
        <f>'MAPA DE RIESGOS'!D14</f>
        <v>3</v>
      </c>
      <c r="G16" s="132">
        <f>'MAPA DE RIESGOS'!E14</f>
        <v>3</v>
      </c>
      <c r="H16" s="132" t="s">
        <v>393</v>
      </c>
      <c r="I16" s="153">
        <v>42663</v>
      </c>
      <c r="J16" s="153">
        <v>42735</v>
      </c>
      <c r="K16" s="153" t="str">
        <f t="shared" si="0"/>
        <v>SI</v>
      </c>
      <c r="L16" s="132" t="s">
        <v>394</v>
      </c>
      <c r="M16" s="133" t="s">
        <v>395</v>
      </c>
      <c r="N16" s="161"/>
      <c r="O16" s="161"/>
      <c r="P16" s="155"/>
      <c r="Q16" s="377" t="s">
        <v>611</v>
      </c>
      <c r="R16" s="157" t="s">
        <v>637</v>
      </c>
      <c r="S16" s="132" t="s">
        <v>17</v>
      </c>
      <c r="T16" s="132" t="s">
        <v>620</v>
      </c>
      <c r="U16" s="158">
        <v>42853</v>
      </c>
      <c r="V16" s="132" t="s">
        <v>621</v>
      </c>
    </row>
    <row r="17" spans="1:22" s="131" customFormat="1" ht="125.25" customHeight="1" thickBot="1" thickTop="1">
      <c r="A17" s="159" t="str">
        <f>+'MAPA DE RIESGOS'!A15</f>
        <v>CA02216-P</v>
      </c>
      <c r="B17" s="160">
        <v>42641</v>
      </c>
      <c r="C17" s="158">
        <v>42662</v>
      </c>
      <c r="D17" s="132" t="str">
        <f>'MAPA DE RIESGOS'!B15</f>
        <v>DIRECCIONAMIENTO ESTRATÉGICO</v>
      </c>
      <c r="E17" s="132" t="str">
        <f>'MAPA DE RIESGOS'!C15</f>
        <v>NO CONTAR CON LA DEBIDA OPORTUNIDAD CON LA RESOLUCION PARA UTILIZAR LOS RECURSOS ASIGNADOS EN EL PAC </v>
      </c>
      <c r="F17" s="132">
        <f>'MAPA DE RIESGOS'!D15</f>
        <v>3</v>
      </c>
      <c r="G17" s="132">
        <f>'MAPA DE RIESGOS'!E15</f>
        <v>3</v>
      </c>
      <c r="H17" s="132" t="s">
        <v>400</v>
      </c>
      <c r="I17" s="153">
        <v>42663</v>
      </c>
      <c r="J17" s="153">
        <v>42735</v>
      </c>
      <c r="K17" s="153" t="str">
        <f t="shared" si="0"/>
        <v>P</v>
      </c>
      <c r="L17" s="132" t="s">
        <v>396</v>
      </c>
      <c r="M17" s="133" t="s">
        <v>401</v>
      </c>
      <c r="N17" s="386">
        <v>0.1</v>
      </c>
      <c r="O17" s="386">
        <v>1</v>
      </c>
      <c r="P17" s="384">
        <v>0.1</v>
      </c>
      <c r="Q17" s="385" t="s">
        <v>608</v>
      </c>
      <c r="R17" s="157" t="s">
        <v>638</v>
      </c>
      <c r="S17" s="132" t="s">
        <v>17</v>
      </c>
      <c r="T17" s="132" t="s">
        <v>620</v>
      </c>
      <c r="U17" s="158">
        <v>42853</v>
      </c>
      <c r="V17" s="132" t="s">
        <v>621</v>
      </c>
    </row>
    <row r="18" spans="1:22" s="131" customFormat="1" ht="122.25" customHeight="1" thickBot="1" thickTop="1">
      <c r="A18" s="159" t="str">
        <f>+'MAPA DE RIESGOS'!A16</f>
        <v>CA00117-P</v>
      </c>
      <c r="B18" s="160">
        <v>42789</v>
      </c>
      <c r="C18" s="158">
        <v>42821</v>
      </c>
      <c r="D18" s="132" t="str">
        <f>'MAPA DE RIESGOS'!B16</f>
        <v>DIRECCIONAMIENTO ESTRATÉGICO</v>
      </c>
      <c r="E18" s="132" t="str">
        <f>'MAPA DE RIESGOS'!C16</f>
        <v>QUE NO SE IMPRARTAN LOS LINEAMIENTOS ADECUADOS PARA LA ENTIDAD </v>
      </c>
      <c r="F18" s="132">
        <f>'MAPA DE RIESGOS'!D16</f>
        <v>3</v>
      </c>
      <c r="G18" s="132">
        <f>'MAPA DE RIESGOS'!E16</f>
        <v>3</v>
      </c>
      <c r="H18" s="132" t="s">
        <v>542</v>
      </c>
      <c r="I18" s="153">
        <v>42824</v>
      </c>
      <c r="J18" s="153">
        <v>42855</v>
      </c>
      <c r="K18" s="153" t="str">
        <f t="shared" si="0"/>
        <v>P</v>
      </c>
      <c r="L18" s="132" t="s">
        <v>396</v>
      </c>
      <c r="M18" s="133" t="s">
        <v>543</v>
      </c>
      <c r="N18" s="386">
        <v>0.9</v>
      </c>
      <c r="O18" s="386">
        <v>1</v>
      </c>
      <c r="P18" s="384">
        <v>0.9</v>
      </c>
      <c r="Q18" s="385" t="s">
        <v>609</v>
      </c>
      <c r="R18" s="157" t="s">
        <v>639</v>
      </c>
      <c r="S18" s="132" t="s">
        <v>17</v>
      </c>
      <c r="T18" s="132" t="s">
        <v>620</v>
      </c>
      <c r="U18" s="158">
        <v>42853</v>
      </c>
      <c r="V18" s="132" t="s">
        <v>621</v>
      </c>
    </row>
    <row r="19" spans="1:22" s="131" customFormat="1" ht="91.5" customHeight="1" thickBot="1" thickTop="1">
      <c r="A19" s="159" t="str">
        <f>+'MAPA DE RIESGOS'!A17</f>
        <v>CA00217-P</v>
      </c>
      <c r="B19" s="160">
        <v>42789</v>
      </c>
      <c r="C19" s="158">
        <v>42821</v>
      </c>
      <c r="D19" s="132" t="str">
        <f>'MAPA DE RIESGOS'!B17</f>
        <v>DIRECCIONAMIENTO ESTRATÉGICO</v>
      </c>
      <c r="E19" s="132" t="str">
        <f>'MAPA DE RIESGOS'!C17</f>
        <v>QUE NO EXISTAN REGISTROS DE LA DOCUMENTACIÓN REFERENTE AL PLAN DE MEJORAMIENTO INSTITUCIONAL </v>
      </c>
      <c r="F19" s="132">
        <f>'MAPA DE RIESGOS'!D17</f>
        <v>3</v>
      </c>
      <c r="G19" s="132">
        <f>'MAPA DE RIESGOS'!E17</f>
        <v>3</v>
      </c>
      <c r="H19" s="132" t="s">
        <v>560</v>
      </c>
      <c r="I19" s="153">
        <v>42824</v>
      </c>
      <c r="J19" s="153">
        <v>42916</v>
      </c>
      <c r="K19" s="153" t="str">
        <f t="shared" si="0"/>
        <v>P</v>
      </c>
      <c r="L19" s="132" t="s">
        <v>396</v>
      </c>
      <c r="M19" s="133" t="s">
        <v>561</v>
      </c>
      <c r="N19" s="393" t="s">
        <v>107</v>
      </c>
      <c r="O19" s="393" t="s">
        <v>107</v>
      </c>
      <c r="P19" s="391" t="s">
        <v>107</v>
      </c>
      <c r="Q19" s="392" t="s">
        <v>610</v>
      </c>
      <c r="R19" s="157" t="s">
        <v>640</v>
      </c>
      <c r="S19" s="132" t="s">
        <v>17</v>
      </c>
      <c r="T19" s="132" t="s">
        <v>620</v>
      </c>
      <c r="U19" s="158">
        <v>42853</v>
      </c>
      <c r="V19" s="132" t="s">
        <v>621</v>
      </c>
    </row>
    <row r="20" spans="1:22" s="131" customFormat="1" ht="75.75" customHeight="1" thickBot="1" thickTop="1">
      <c r="A20" s="159" t="str">
        <f>+'MAPA DE RIESGOS'!A18</f>
        <v>CA00317-P</v>
      </c>
      <c r="B20" s="160">
        <v>42789</v>
      </c>
      <c r="C20" s="158">
        <v>42821</v>
      </c>
      <c r="D20" s="132" t="str">
        <f>'MAPA DE RIESGOS'!B18</f>
        <v>DIRECCIONAMIENTO ESTRATÉGICO</v>
      </c>
      <c r="E20" s="132">
        <f>'MAPA DE RIESGOS'!C18</f>
        <v>0</v>
      </c>
      <c r="F20" s="132">
        <f>'MAPA DE RIESGOS'!D18</f>
        <v>0</v>
      </c>
      <c r="G20" s="132">
        <f>'MAPA DE RIESGOS'!E18</f>
        <v>0</v>
      </c>
      <c r="H20" s="132"/>
      <c r="I20" s="153"/>
      <c r="J20" s="153"/>
      <c r="K20" s="153" t="str">
        <f t="shared" si="0"/>
        <v>SI</v>
      </c>
      <c r="L20" s="132"/>
      <c r="M20" s="133"/>
      <c r="N20" s="161"/>
      <c r="O20" s="161"/>
      <c r="P20" s="155"/>
      <c r="Q20" s="156"/>
      <c r="R20" s="396" t="s">
        <v>641</v>
      </c>
      <c r="S20" s="163"/>
      <c r="T20" s="163"/>
      <c r="U20" s="164"/>
      <c r="V20" s="163"/>
    </row>
    <row r="21" spans="1:22" s="13" customFormat="1" ht="88.5" customHeight="1" thickBot="1" thickTop="1">
      <c r="A21" s="48" t="str">
        <f>+'MAPA DE RIESGOS'!A19</f>
        <v>CA05813-P</v>
      </c>
      <c r="B21" s="49">
        <v>41600</v>
      </c>
      <c r="C21" s="50">
        <v>41618</v>
      </c>
      <c r="D21" s="110" t="str">
        <f>'MAPA DE RIESGOS'!B19</f>
        <v>GESTION DE TIC`S</v>
      </c>
      <c r="E21" s="110" t="str">
        <f>'MAPA DE RIESGOS'!C19</f>
        <v>QUE SE INCUMPLA CON LAS POLITICAS DE SEGURIDAD DE LA ENTIDAD</v>
      </c>
      <c r="F21" s="110">
        <f>'MAPA DE RIESGOS'!D19</f>
        <v>2</v>
      </c>
      <c r="G21" s="110">
        <f>'MAPA DE RIESGOS'!E19</f>
        <v>3</v>
      </c>
      <c r="H21" s="110" t="s">
        <v>264</v>
      </c>
      <c r="I21" s="53">
        <v>41618</v>
      </c>
      <c r="J21" s="53">
        <v>42277</v>
      </c>
      <c r="K21" s="53" t="str">
        <f t="shared" si="0"/>
        <v>SI</v>
      </c>
      <c r="L21" s="51" t="s">
        <v>166</v>
      </c>
      <c r="M21" s="52" t="s">
        <v>100</v>
      </c>
      <c r="N21" s="106">
        <v>0</v>
      </c>
      <c r="O21" s="106">
        <v>1</v>
      </c>
      <c r="P21" s="111">
        <v>0</v>
      </c>
      <c r="Q21" s="54" t="s">
        <v>612</v>
      </c>
      <c r="R21" s="54" t="s">
        <v>642</v>
      </c>
      <c r="S21" s="110" t="s">
        <v>17</v>
      </c>
      <c r="T21" s="110" t="s">
        <v>620</v>
      </c>
      <c r="U21" s="50">
        <v>42853</v>
      </c>
      <c r="V21" s="110" t="s">
        <v>621</v>
      </c>
    </row>
    <row r="22" spans="1:22" ht="68.25" customHeight="1" thickBot="1" thickTop="1">
      <c r="A22" s="48" t="str">
        <f>+'MAPA DE RIESGOS'!A20</f>
        <v>CI00514-P</v>
      </c>
      <c r="B22" s="49">
        <v>41724</v>
      </c>
      <c r="C22" s="50">
        <v>41751</v>
      </c>
      <c r="D22" s="110" t="str">
        <f>'MAPA DE RIESGOS'!B20</f>
        <v>GESTION DE TIC`S</v>
      </c>
      <c r="E22" s="110" t="str">
        <f>'MAPA DE RIESGOS'!C20</f>
        <v>QUE SE INCUMPLA CON LAS POLITICAS DE SEGURIDAD DE LA ENTIDAD</v>
      </c>
      <c r="F22" s="110">
        <f>'MAPA DE RIESGOS'!D20</f>
        <v>2</v>
      </c>
      <c r="G22" s="110">
        <f>'MAPA DE RIESGOS'!E20</f>
        <v>4</v>
      </c>
      <c r="H22" s="110" t="s">
        <v>118</v>
      </c>
      <c r="I22" s="53">
        <v>41751</v>
      </c>
      <c r="J22" s="53">
        <v>42124</v>
      </c>
      <c r="K22" s="53" t="str">
        <f t="shared" si="0"/>
        <v>P</v>
      </c>
      <c r="L22" s="51" t="s">
        <v>150</v>
      </c>
      <c r="M22" s="52" t="s">
        <v>117</v>
      </c>
      <c r="N22" s="334">
        <v>0.2</v>
      </c>
      <c r="O22" s="334">
        <v>1</v>
      </c>
      <c r="P22" s="336">
        <v>0.2</v>
      </c>
      <c r="Q22" s="335" t="s">
        <v>571</v>
      </c>
      <c r="R22" s="335" t="s">
        <v>637</v>
      </c>
      <c r="S22" s="334" t="s">
        <v>17</v>
      </c>
      <c r="T22" s="334" t="s">
        <v>620</v>
      </c>
      <c r="U22" s="50">
        <v>42853</v>
      </c>
      <c r="V22" s="334" t="s">
        <v>621</v>
      </c>
    </row>
    <row r="23" spans="1:22" s="13" customFormat="1" ht="74.25" customHeight="1" thickBot="1" thickTop="1">
      <c r="A23" s="513" t="str">
        <f>+'MAPA DE RIESGOS'!A21</f>
        <v>CI01514-P</v>
      </c>
      <c r="B23" s="515">
        <v>41793</v>
      </c>
      <c r="C23" s="519">
        <v>41814</v>
      </c>
      <c r="D23" s="517" t="str">
        <f>'MAPA DE RIESGOS'!B21</f>
        <v>GESTION DE TIC`S</v>
      </c>
      <c r="E23" s="517" t="str">
        <f>'MAPA DE RIESGOS'!C21</f>
        <v>POSIBLE UTILIZACION DE FORMATOS INCORRECTOS POR PARTE DE LOS FUNCIONARIOS DE LA ENTIDAD</v>
      </c>
      <c r="F23" s="517">
        <f>'MAPA DE RIESGOS'!D21</f>
        <v>2</v>
      </c>
      <c r="G23" s="517">
        <f>'MAPA DE RIESGOS'!E21</f>
        <v>4</v>
      </c>
      <c r="H23" s="110" t="s">
        <v>253</v>
      </c>
      <c r="I23" s="53">
        <v>42135</v>
      </c>
      <c r="J23" s="53">
        <v>42185</v>
      </c>
      <c r="K23" s="53" t="str">
        <f t="shared" si="0"/>
        <v>P</v>
      </c>
      <c r="L23" s="51" t="s">
        <v>148</v>
      </c>
      <c r="M23" s="52" t="s">
        <v>117</v>
      </c>
      <c r="N23" s="334">
        <v>0.2</v>
      </c>
      <c r="O23" s="334">
        <v>1</v>
      </c>
      <c r="P23" s="336">
        <v>0.2</v>
      </c>
      <c r="Q23" s="335" t="s">
        <v>572</v>
      </c>
      <c r="R23" s="335" t="s">
        <v>637</v>
      </c>
      <c r="S23" s="334" t="s">
        <v>17</v>
      </c>
      <c r="T23" s="334" t="s">
        <v>620</v>
      </c>
      <c r="U23" s="50">
        <v>42853</v>
      </c>
      <c r="V23" s="334" t="s">
        <v>621</v>
      </c>
    </row>
    <row r="24" spans="1:22" s="34" customFormat="1" ht="30.75" customHeight="1" hidden="1" thickBot="1" thickTop="1">
      <c r="A24" s="514"/>
      <c r="B24" s="516"/>
      <c r="C24" s="520"/>
      <c r="D24" s="518"/>
      <c r="E24" s="518"/>
      <c r="F24" s="518"/>
      <c r="G24" s="518"/>
      <c r="H24" s="37" t="s">
        <v>130</v>
      </c>
      <c r="I24" s="31">
        <v>41821</v>
      </c>
      <c r="J24" s="31">
        <v>41912</v>
      </c>
      <c r="K24" s="31" t="str">
        <f t="shared" si="0"/>
        <v>SI</v>
      </c>
      <c r="L24" s="37" t="s">
        <v>149</v>
      </c>
      <c r="M24" s="30" t="s">
        <v>131</v>
      </c>
      <c r="N24" s="334"/>
      <c r="O24" s="338"/>
      <c r="P24" s="336"/>
      <c r="Q24" s="339"/>
      <c r="R24" s="177"/>
      <c r="S24" s="334" t="s">
        <v>17</v>
      </c>
      <c r="T24" s="334" t="s">
        <v>620</v>
      </c>
      <c r="U24" s="50">
        <v>42853</v>
      </c>
      <c r="V24" s="334" t="s">
        <v>621</v>
      </c>
    </row>
    <row r="25" spans="1:22" s="13" customFormat="1" ht="74.25" customHeight="1" thickBot="1" thickTop="1">
      <c r="A25" s="308" t="str">
        <f>+'MAPA DE RIESGOS'!A22</f>
        <v>CA03515-P</v>
      </c>
      <c r="B25" s="274">
        <v>42236</v>
      </c>
      <c r="C25" s="275">
        <v>42256</v>
      </c>
      <c r="D25" s="110" t="str">
        <f>'MAPA DE RIESGOS'!B22</f>
        <v>GESTION DE TIC`S</v>
      </c>
      <c r="E25" s="110" t="str">
        <f>'MAPA DE RIESGOS'!C22</f>
        <v>POSIBLE ATAQUE DE SEGURIDAD </v>
      </c>
      <c r="F25" s="110">
        <f>'MAPA DE RIESGOS'!D22</f>
        <v>3</v>
      </c>
      <c r="G25" s="110">
        <f>'MAPA DE RIESGOS'!E22</f>
        <v>3</v>
      </c>
      <c r="H25" s="110" t="s">
        <v>284</v>
      </c>
      <c r="I25" s="53">
        <v>42277</v>
      </c>
      <c r="J25" s="53">
        <v>42368</v>
      </c>
      <c r="K25" s="53" t="str">
        <f t="shared" si="0"/>
        <v>P</v>
      </c>
      <c r="L25" s="51" t="s">
        <v>153</v>
      </c>
      <c r="M25" s="52" t="s">
        <v>99</v>
      </c>
      <c r="N25" s="334">
        <v>0.1</v>
      </c>
      <c r="O25" s="338">
        <v>1</v>
      </c>
      <c r="P25" s="336">
        <v>0.1</v>
      </c>
      <c r="Q25" s="337" t="s">
        <v>573</v>
      </c>
      <c r="R25" s="335" t="s">
        <v>643</v>
      </c>
      <c r="S25" s="334" t="s">
        <v>17</v>
      </c>
      <c r="T25" s="334" t="s">
        <v>620</v>
      </c>
      <c r="U25" s="50">
        <v>42853</v>
      </c>
      <c r="V25" s="334" t="s">
        <v>621</v>
      </c>
    </row>
    <row r="26" spans="1:22" s="41" customFormat="1" ht="105.75" customHeight="1" thickBot="1" thickTop="1">
      <c r="A26" s="308" t="str">
        <f>+'MAPA DE RIESGOS'!A23</f>
        <v>CA01216-P</v>
      </c>
      <c r="B26" s="274">
        <v>42418</v>
      </c>
      <c r="C26" s="275">
        <v>42445</v>
      </c>
      <c r="D26" s="110" t="str">
        <f>'MAPA DE RIESGOS'!B23</f>
        <v>GESTION DE TIC`S</v>
      </c>
      <c r="E26" s="110" t="str">
        <f>'MAPA DE RIESGOS'!C23</f>
        <v>DESACTUALIZACIÓN EN EL MANEJO DE LAS COMUNICACIONES </v>
      </c>
      <c r="F26" s="110">
        <f>'MAPA DE RIESGOS'!D23</f>
        <v>3</v>
      </c>
      <c r="G26" s="110">
        <f>'MAPA DE RIESGOS'!E23</f>
        <v>3</v>
      </c>
      <c r="H26" s="110" t="s">
        <v>358</v>
      </c>
      <c r="I26" s="53">
        <v>42445</v>
      </c>
      <c r="J26" s="53">
        <v>42551</v>
      </c>
      <c r="K26" s="53" t="str">
        <f t="shared" si="0"/>
        <v>T</v>
      </c>
      <c r="L26" s="51" t="s">
        <v>153</v>
      </c>
      <c r="M26" s="52" t="s">
        <v>357</v>
      </c>
      <c r="N26" s="334">
        <v>1</v>
      </c>
      <c r="O26" s="338">
        <v>1</v>
      </c>
      <c r="P26" s="336">
        <v>1</v>
      </c>
      <c r="Q26" s="339" t="s">
        <v>574</v>
      </c>
      <c r="R26" s="54" t="s">
        <v>644</v>
      </c>
      <c r="S26" s="334" t="s">
        <v>17</v>
      </c>
      <c r="T26" s="334" t="s">
        <v>620</v>
      </c>
      <c r="U26" s="50">
        <v>42853</v>
      </c>
      <c r="V26" s="334" t="s">
        <v>621</v>
      </c>
    </row>
    <row r="27" spans="1:22" s="41" customFormat="1" ht="86.25" customHeight="1" thickBot="1" thickTop="1">
      <c r="A27" s="308" t="str">
        <f>+'MAPA DE RIESGOS'!A24</f>
        <v>CA01316-P</v>
      </c>
      <c r="B27" s="274">
        <v>42418</v>
      </c>
      <c r="C27" s="275">
        <v>42445</v>
      </c>
      <c r="D27" s="110" t="str">
        <f>'MAPA DE RIESGOS'!B24</f>
        <v>GESTION DE TIC`S</v>
      </c>
      <c r="E27" s="110" t="str">
        <f>'MAPA DE RIESGOS'!C24</f>
        <v>POSIBLE INSTALACIÓN DE SOFTWARE ILEGAL </v>
      </c>
      <c r="F27" s="110">
        <f>'MAPA DE RIESGOS'!D24</f>
        <v>3</v>
      </c>
      <c r="G27" s="110">
        <f>'MAPA DE RIESGOS'!E24</f>
        <v>3</v>
      </c>
      <c r="H27" s="110" t="s">
        <v>348</v>
      </c>
      <c r="I27" s="53">
        <v>42445</v>
      </c>
      <c r="J27" s="53">
        <v>42551</v>
      </c>
      <c r="K27" s="53" t="str">
        <f t="shared" si="0"/>
        <v>P</v>
      </c>
      <c r="L27" s="51" t="s">
        <v>153</v>
      </c>
      <c r="M27" s="52" t="s">
        <v>359</v>
      </c>
      <c r="N27" s="334">
        <v>0.1</v>
      </c>
      <c r="O27" s="338">
        <v>1</v>
      </c>
      <c r="P27" s="336">
        <v>0.1</v>
      </c>
      <c r="Q27" s="337" t="s">
        <v>575</v>
      </c>
      <c r="R27" s="335" t="s">
        <v>645</v>
      </c>
      <c r="S27" s="334" t="s">
        <v>17</v>
      </c>
      <c r="T27" s="334" t="s">
        <v>620</v>
      </c>
      <c r="U27" s="50">
        <v>42853</v>
      </c>
      <c r="V27" s="334" t="s">
        <v>621</v>
      </c>
    </row>
    <row r="28" spans="1:22" s="41" customFormat="1" ht="80.25" customHeight="1" thickBot="1" thickTop="1">
      <c r="A28" s="308" t="str">
        <f>+'MAPA DE RIESGOS'!A25</f>
        <v>CA01416-P</v>
      </c>
      <c r="B28" s="274">
        <v>42418</v>
      </c>
      <c r="C28" s="275">
        <v>42445</v>
      </c>
      <c r="D28" s="110" t="str">
        <f>'MAPA DE RIESGOS'!B25</f>
        <v>GESTION DE TIC`S</v>
      </c>
      <c r="E28" s="110" t="str">
        <f>'MAPA DE RIESGOS'!C25</f>
        <v>INCUMPLIMIENTO DE LA LEY 1712 DE 2014</v>
      </c>
      <c r="F28" s="110">
        <f>'MAPA DE RIESGOS'!D25</f>
        <v>3</v>
      </c>
      <c r="G28" s="110">
        <f>'MAPA DE RIESGOS'!E25</f>
        <v>3</v>
      </c>
      <c r="H28" s="110" t="s">
        <v>352</v>
      </c>
      <c r="I28" s="53">
        <v>42445</v>
      </c>
      <c r="J28" s="53">
        <v>42551</v>
      </c>
      <c r="K28" s="53" t="str">
        <f t="shared" si="0"/>
        <v>P</v>
      </c>
      <c r="L28" s="51" t="s">
        <v>153</v>
      </c>
      <c r="M28" s="52" t="s">
        <v>99</v>
      </c>
      <c r="N28" s="334">
        <v>0.2</v>
      </c>
      <c r="O28" s="338">
        <v>1</v>
      </c>
      <c r="P28" s="336">
        <v>0.2</v>
      </c>
      <c r="Q28" s="337" t="s">
        <v>576</v>
      </c>
      <c r="R28" s="335" t="s">
        <v>637</v>
      </c>
      <c r="S28" s="334" t="s">
        <v>17</v>
      </c>
      <c r="T28" s="334" t="s">
        <v>620</v>
      </c>
      <c r="U28" s="50">
        <v>42853</v>
      </c>
      <c r="V28" s="334" t="s">
        <v>621</v>
      </c>
    </row>
    <row r="29" spans="1:22" s="41" customFormat="1" ht="215.25" customHeight="1" thickBot="1" thickTop="1">
      <c r="A29" s="308" t="str">
        <f>+'MAPA DE RIESGOS'!A26</f>
        <v>CA01516-P</v>
      </c>
      <c r="B29" s="274">
        <v>42418</v>
      </c>
      <c r="C29" s="275">
        <v>42445</v>
      </c>
      <c r="D29" s="110" t="str">
        <f>'MAPA DE RIESGOS'!B26</f>
        <v>GESTION DE TIC`S</v>
      </c>
      <c r="E29" s="110" t="str">
        <f>'MAPA DE RIESGOS'!C26</f>
        <v>QUE NO SE TENGAN CANALES EFECTIVOS DE COMUNICACIÓN CON EL CIUDADANO </v>
      </c>
      <c r="F29" s="110">
        <f>'MAPA DE RIESGOS'!D26</f>
        <v>3</v>
      </c>
      <c r="G29" s="110">
        <f>'MAPA DE RIESGOS'!E26</f>
        <v>3</v>
      </c>
      <c r="H29" s="110" t="s">
        <v>356</v>
      </c>
      <c r="I29" s="53">
        <v>42445</v>
      </c>
      <c r="J29" s="53">
        <v>42551</v>
      </c>
      <c r="K29" s="53" t="str">
        <f t="shared" si="0"/>
        <v>P</v>
      </c>
      <c r="L29" s="51" t="s">
        <v>153</v>
      </c>
      <c r="M29" s="52" t="s">
        <v>357</v>
      </c>
      <c r="N29" s="334">
        <v>0.1</v>
      </c>
      <c r="O29" s="338">
        <v>1</v>
      </c>
      <c r="P29" s="336">
        <v>0.1</v>
      </c>
      <c r="Q29" s="337" t="s">
        <v>577</v>
      </c>
      <c r="R29" s="335" t="s">
        <v>646</v>
      </c>
      <c r="S29" s="334" t="s">
        <v>17</v>
      </c>
      <c r="T29" s="334" t="s">
        <v>620</v>
      </c>
      <c r="U29" s="50">
        <v>42853</v>
      </c>
      <c r="V29" s="334" t="s">
        <v>621</v>
      </c>
    </row>
    <row r="30" spans="1:22" s="38" customFormat="1" ht="93" customHeight="1" thickBot="1" thickTop="1">
      <c r="A30" s="60" t="str">
        <f>+'MAPA DE RIESGOS'!A27</f>
        <v>CI01113-P</v>
      </c>
      <c r="B30" s="61">
        <v>41416</v>
      </c>
      <c r="C30" s="62">
        <v>41430</v>
      </c>
      <c r="D30" s="107" t="str">
        <f>'MAPA DE RIESGOS'!B27</f>
        <v>MEDICION Y MEJORA</v>
      </c>
      <c r="E30" s="107" t="str">
        <f>'MAPA DE RIESGOS'!C27</f>
        <v>NO DAR DIFUSION OPORTUNA DE LOS PROCEDIMIENTOS A LOS FUNCIONARIOS DE LA ENTIDAD</v>
      </c>
      <c r="F30" s="107">
        <f>'MAPA DE RIESGOS'!D27</f>
        <v>3</v>
      </c>
      <c r="G30" s="107">
        <f>'MAPA DE RIESGOS'!E27</f>
        <v>1</v>
      </c>
      <c r="H30" s="107" t="s">
        <v>183</v>
      </c>
      <c r="I30" s="65">
        <v>41430</v>
      </c>
      <c r="J30" s="65">
        <v>42069</v>
      </c>
      <c r="K30" s="65" t="str">
        <f t="shared" si="0"/>
        <v>P</v>
      </c>
      <c r="L30" s="63" t="s">
        <v>165</v>
      </c>
      <c r="M30" s="63" t="s">
        <v>190</v>
      </c>
      <c r="N30" s="387">
        <v>0.2</v>
      </c>
      <c r="O30" s="394">
        <v>1</v>
      </c>
      <c r="P30" s="388">
        <v>0.2</v>
      </c>
      <c r="Q30" s="395" t="s">
        <v>576</v>
      </c>
      <c r="R30" s="108" t="s">
        <v>637</v>
      </c>
      <c r="S30" s="107" t="s">
        <v>17</v>
      </c>
      <c r="T30" s="107" t="s">
        <v>620</v>
      </c>
      <c r="U30" s="62">
        <v>42853</v>
      </c>
      <c r="V30" s="107" t="s">
        <v>630</v>
      </c>
    </row>
    <row r="31" spans="1:22" s="38" customFormat="1" ht="89.25" customHeight="1" thickBot="1" thickTop="1">
      <c r="A31" s="60" t="str">
        <f>+'MAPA DE RIESGOS'!A28</f>
        <v>CA06213-P
CA07814-P</v>
      </c>
      <c r="B31" s="61">
        <v>41596</v>
      </c>
      <c r="C31" s="62">
        <v>41618</v>
      </c>
      <c r="D31" s="107" t="str">
        <f>'MAPA DE RIESGOS'!B28</f>
        <v>MEDICION Y MEJORA</v>
      </c>
      <c r="E31" s="107" t="str">
        <f>'MAPA DE RIESGOS'!C28</f>
        <v>DEBILIDADES EN LA MEDICION DEL PROCESO </v>
      </c>
      <c r="F31" s="107">
        <f>'MAPA DE RIESGOS'!D28</f>
        <v>4</v>
      </c>
      <c r="G31" s="107">
        <f>'MAPA DE RIESGOS'!E28</f>
        <v>1</v>
      </c>
      <c r="H31" s="107" t="s">
        <v>168</v>
      </c>
      <c r="I31" s="65">
        <v>41618</v>
      </c>
      <c r="J31" s="65">
        <v>41704</v>
      </c>
      <c r="K31" s="65" t="str">
        <f t="shared" si="0"/>
        <v>P</v>
      </c>
      <c r="L31" s="63" t="s">
        <v>165</v>
      </c>
      <c r="M31" s="63" t="s">
        <v>169</v>
      </c>
      <c r="N31" s="97">
        <v>0.1</v>
      </c>
      <c r="O31" s="96">
        <v>4</v>
      </c>
      <c r="P31" s="66">
        <v>0.1</v>
      </c>
      <c r="Q31" s="390" t="s">
        <v>617</v>
      </c>
      <c r="R31" s="108" t="s">
        <v>647</v>
      </c>
      <c r="S31" s="387" t="s">
        <v>17</v>
      </c>
      <c r="T31" s="387" t="s">
        <v>620</v>
      </c>
      <c r="U31" s="62">
        <v>42853</v>
      </c>
      <c r="V31" s="387" t="s">
        <v>630</v>
      </c>
    </row>
    <row r="32" spans="1:22" s="38" customFormat="1" ht="73.5" customHeight="1" thickBot="1" thickTop="1">
      <c r="A32" s="60" t="str">
        <f>+'MAPA DE RIESGOS'!A29</f>
        <v>CA07714-P</v>
      </c>
      <c r="B32" s="70">
        <v>41907</v>
      </c>
      <c r="C32" s="71">
        <v>41927</v>
      </c>
      <c r="D32" s="72" t="str">
        <f>'MAPA DE RIESGOS'!B29</f>
        <v>MEDICION Y MEJORA</v>
      </c>
      <c r="E32" s="72" t="str">
        <f>'MAPA DE RIESGOS'!C29</f>
        <v>POSIBLE UTILIZACION DE FORMATOS INCORRECTOS POR PARTE DE LOS FUNCIONARIOS DE LA ENTIDAD</v>
      </c>
      <c r="F32" s="72">
        <f>'MAPA DE RIESGOS'!D29</f>
        <v>3</v>
      </c>
      <c r="G32" s="72">
        <f>'MAPA DE RIESGOS'!E29</f>
        <v>3</v>
      </c>
      <c r="H32" s="72" t="s">
        <v>366</v>
      </c>
      <c r="I32" s="65" t="s">
        <v>367</v>
      </c>
      <c r="J32" s="65">
        <v>42643</v>
      </c>
      <c r="K32" s="65" t="str">
        <f t="shared" si="0"/>
        <v>P</v>
      </c>
      <c r="L32" s="63" t="s">
        <v>164</v>
      </c>
      <c r="M32" s="64" t="s">
        <v>305</v>
      </c>
      <c r="N32" s="387">
        <v>0.2</v>
      </c>
      <c r="O32" s="394">
        <v>1</v>
      </c>
      <c r="P32" s="388">
        <v>0.2</v>
      </c>
      <c r="Q32" s="395" t="s">
        <v>576</v>
      </c>
      <c r="R32" s="108" t="s">
        <v>637</v>
      </c>
      <c r="S32" s="387" t="s">
        <v>17</v>
      </c>
      <c r="T32" s="387" t="s">
        <v>620</v>
      </c>
      <c r="U32" s="62">
        <v>42853</v>
      </c>
      <c r="V32" s="387" t="s">
        <v>630</v>
      </c>
    </row>
    <row r="33" spans="1:22" s="38" customFormat="1" ht="114" customHeight="1" hidden="1" thickBot="1" thickTop="1">
      <c r="A33" s="60" t="e">
        <f>+'MAPA DE RIESGOS'!#REF!</f>
        <v>#REF!</v>
      </c>
      <c r="B33" s="70">
        <v>42090</v>
      </c>
      <c r="C33" s="71">
        <v>42136</v>
      </c>
      <c r="D33" s="72" t="e">
        <f>'MAPA DE RIESGOS'!#REF!</f>
        <v>#REF!</v>
      </c>
      <c r="E33" s="72" t="e">
        <f>'MAPA DE RIESGOS'!#REF!</f>
        <v>#REF!</v>
      </c>
      <c r="F33" s="72" t="e">
        <f>'MAPA DE RIESGOS'!#REF!</f>
        <v>#REF!</v>
      </c>
      <c r="G33" s="72" t="e">
        <f>'MAPA DE RIESGOS'!#REF!</f>
        <v>#REF!</v>
      </c>
      <c r="H33" s="72" t="s">
        <v>257</v>
      </c>
      <c r="I33" s="65">
        <v>42137</v>
      </c>
      <c r="J33" s="65">
        <v>42215</v>
      </c>
      <c r="K33" s="65" t="str">
        <f t="shared" si="0"/>
        <v>SI</v>
      </c>
      <c r="L33" s="63" t="s">
        <v>315</v>
      </c>
      <c r="M33" s="64" t="s">
        <v>202</v>
      </c>
      <c r="N33" s="389"/>
      <c r="O33" s="389"/>
      <c r="P33" s="388"/>
      <c r="Q33" s="390"/>
      <c r="R33" s="67"/>
      <c r="S33" s="387" t="s">
        <v>17</v>
      </c>
      <c r="T33" s="387" t="s">
        <v>620</v>
      </c>
      <c r="U33" s="62">
        <v>42853</v>
      </c>
      <c r="V33" s="387" t="s">
        <v>630</v>
      </c>
    </row>
    <row r="34" spans="1:22" s="38" customFormat="1" ht="40.5" customHeight="1" hidden="1" thickBot="1" thickTop="1">
      <c r="A34" s="60" t="e">
        <f>+'MAPA DE RIESGOS'!#REF!</f>
        <v>#REF!</v>
      </c>
      <c r="B34" s="70">
        <v>42124</v>
      </c>
      <c r="C34" s="71">
        <v>42131</v>
      </c>
      <c r="D34" s="72" t="e">
        <f>'MAPA DE RIESGOS'!#REF!</f>
        <v>#REF!</v>
      </c>
      <c r="E34" s="72" t="e">
        <f>'MAPA DE RIESGOS'!#REF!</f>
        <v>#REF!</v>
      </c>
      <c r="F34" s="72" t="e">
        <f>'MAPA DE RIESGOS'!#REF!</f>
        <v>#REF!</v>
      </c>
      <c r="G34" s="72" t="e">
        <f>'MAPA DE RIESGOS'!#REF!</f>
        <v>#REF!</v>
      </c>
      <c r="H34" s="107" t="s">
        <v>309</v>
      </c>
      <c r="I34" s="65">
        <v>42131</v>
      </c>
      <c r="J34" s="65">
        <v>42216</v>
      </c>
      <c r="K34" s="65" t="str">
        <f t="shared" si="0"/>
        <v>SI</v>
      </c>
      <c r="L34" s="63" t="s">
        <v>285</v>
      </c>
      <c r="M34" s="64" t="s">
        <v>195</v>
      </c>
      <c r="N34" s="389"/>
      <c r="O34" s="389"/>
      <c r="P34" s="388"/>
      <c r="Q34" s="390"/>
      <c r="R34" s="108"/>
      <c r="S34" s="387" t="s">
        <v>17</v>
      </c>
      <c r="T34" s="387" t="s">
        <v>620</v>
      </c>
      <c r="U34" s="62">
        <v>42853</v>
      </c>
      <c r="V34" s="387" t="s">
        <v>630</v>
      </c>
    </row>
    <row r="35" spans="1:22" s="38" customFormat="1" ht="87.75" customHeight="1" thickBot="1" thickTop="1">
      <c r="A35" s="60" t="str">
        <f>+'MAPA DE RIESGOS'!A30</f>
        <v>CI03215-P</v>
      </c>
      <c r="B35" s="70">
        <v>42269</v>
      </c>
      <c r="C35" s="71">
        <v>42332</v>
      </c>
      <c r="D35" s="72" t="str">
        <f>'MAPA DE RIESGOS'!B30</f>
        <v>MEDICION Y MEJORA</v>
      </c>
      <c r="E35" s="72" t="str">
        <f>'MAPA DE RIESGOS'!C30</f>
        <v>ERROR EN LA PUBLICACIÓN DE LOS DOCUMENTOS DEL SIG </v>
      </c>
      <c r="F35" s="72">
        <f>'MAPA DE RIESGOS'!D30</f>
        <v>4</v>
      </c>
      <c r="G35" s="72">
        <f>'MAPA DE RIESGOS'!E30</f>
        <v>3</v>
      </c>
      <c r="H35" s="107" t="s">
        <v>314</v>
      </c>
      <c r="I35" s="65">
        <v>42355</v>
      </c>
      <c r="J35" s="65">
        <v>42094</v>
      </c>
      <c r="K35" s="65" t="str">
        <f t="shared" si="0"/>
        <v>P</v>
      </c>
      <c r="L35" s="63" t="s">
        <v>285</v>
      </c>
      <c r="M35" s="64" t="s">
        <v>202</v>
      </c>
      <c r="N35" s="387">
        <v>0.4</v>
      </c>
      <c r="O35" s="394">
        <v>1</v>
      </c>
      <c r="P35" s="388">
        <v>0.4</v>
      </c>
      <c r="Q35" s="395" t="s">
        <v>576</v>
      </c>
      <c r="R35" s="108" t="s">
        <v>647</v>
      </c>
      <c r="S35" s="387" t="s">
        <v>17</v>
      </c>
      <c r="T35" s="387" t="s">
        <v>620</v>
      </c>
      <c r="U35" s="62">
        <v>42853</v>
      </c>
      <c r="V35" s="387" t="s">
        <v>630</v>
      </c>
    </row>
    <row r="36" spans="1:22" s="100" customFormat="1" ht="87.75" customHeight="1" thickBot="1" thickTop="1">
      <c r="A36" s="60" t="str">
        <f>+'MAPA DE RIESGOS'!A31</f>
        <v>CA00417-P</v>
      </c>
      <c r="B36" s="70">
        <v>42788</v>
      </c>
      <c r="C36" s="71">
        <v>42821</v>
      </c>
      <c r="D36" s="72" t="str">
        <f>'MAPA DE RIESGOS'!B31</f>
        <v>MEDICION Y MEJORA</v>
      </c>
      <c r="E36" s="72" t="str">
        <f>'MAPA DE RIESGOS'!C31</f>
        <v>QUE SE DE APLICABILIDAD A LAS NORMAS DEROGADAS </v>
      </c>
      <c r="F36" s="72">
        <f>'MAPA DE RIESGOS'!D31</f>
        <v>3</v>
      </c>
      <c r="G36" s="72">
        <f>'MAPA DE RIESGOS'!E31</f>
        <v>2</v>
      </c>
      <c r="H36" s="315" t="s">
        <v>502</v>
      </c>
      <c r="I36" s="316">
        <v>42821</v>
      </c>
      <c r="J36" s="316">
        <v>42832</v>
      </c>
      <c r="K36" s="65" t="s">
        <v>615</v>
      </c>
      <c r="L36" s="315" t="s">
        <v>285</v>
      </c>
      <c r="M36" s="64" t="s">
        <v>503</v>
      </c>
      <c r="N36" s="389">
        <v>1</v>
      </c>
      <c r="O36" s="389">
        <v>1</v>
      </c>
      <c r="P36" s="388">
        <v>1</v>
      </c>
      <c r="Q36" s="390" t="s">
        <v>616</v>
      </c>
      <c r="R36" s="108" t="s">
        <v>648</v>
      </c>
      <c r="S36" s="68" t="s">
        <v>626</v>
      </c>
      <c r="T36" s="68" t="s">
        <v>627</v>
      </c>
      <c r="U36" s="69">
        <v>42853</v>
      </c>
      <c r="V36" s="68" t="s">
        <v>630</v>
      </c>
    </row>
    <row r="37" spans="1:22" s="100" customFormat="1" ht="87.75" customHeight="1" thickBot="1" thickTop="1">
      <c r="A37" s="60" t="str">
        <f>+'MAPA DE RIESGOS'!A32</f>
        <v>CA00517-P</v>
      </c>
      <c r="B37" s="70">
        <v>42788</v>
      </c>
      <c r="C37" s="71">
        <v>42821</v>
      </c>
      <c r="D37" s="72" t="str">
        <f>'MAPA DE RIESGOS'!B32</f>
        <v>MEDICION Y MEJORA</v>
      </c>
      <c r="E37" s="72" t="str">
        <f>'MAPA DE RIESGOS'!C32</f>
        <v>QUE NO SE ESTÉ MEJORANDO CONTINUAMENTE EL SISTEMA </v>
      </c>
      <c r="F37" s="72">
        <f>'MAPA DE RIESGOS'!D32</f>
        <v>4</v>
      </c>
      <c r="G37" s="72">
        <f>'MAPA DE RIESGOS'!E32</f>
        <v>3</v>
      </c>
      <c r="H37" s="315" t="s">
        <v>506</v>
      </c>
      <c r="I37" s="316">
        <v>42821</v>
      </c>
      <c r="J37" s="316">
        <v>42855</v>
      </c>
      <c r="K37" s="65" t="s">
        <v>613</v>
      </c>
      <c r="L37" s="315" t="s">
        <v>285</v>
      </c>
      <c r="M37" s="64" t="s">
        <v>507</v>
      </c>
      <c r="N37" s="389">
        <v>0</v>
      </c>
      <c r="O37" s="389">
        <v>1</v>
      </c>
      <c r="P37" s="388">
        <v>0</v>
      </c>
      <c r="Q37" s="390" t="s">
        <v>614</v>
      </c>
      <c r="R37" s="108" t="s">
        <v>637</v>
      </c>
      <c r="S37" s="387" t="s">
        <v>17</v>
      </c>
      <c r="T37" s="387" t="s">
        <v>620</v>
      </c>
      <c r="U37" s="62">
        <v>42853</v>
      </c>
      <c r="V37" s="387" t="s">
        <v>630</v>
      </c>
    </row>
    <row r="38" spans="1:22" s="100" customFormat="1" ht="87.75" customHeight="1" thickBot="1" thickTop="1">
      <c r="A38" s="60" t="str">
        <f>+'MAPA DE RIESGOS'!A33</f>
        <v>CA00617-P</v>
      </c>
      <c r="B38" s="70">
        <v>42788</v>
      </c>
      <c r="C38" s="71">
        <v>42821</v>
      </c>
      <c r="D38" s="72" t="str">
        <f>'MAPA DE RIESGOS'!B33</f>
        <v>MEDICION Y MEJORA</v>
      </c>
      <c r="E38" s="72" t="str">
        <f>'MAPA DE RIESGOS'!C33</f>
        <v>QUE NO SE CUENTE CON LOS INDICADORES ADECUADOS PARA MEDIR LA GESTIÓN DEL PROCESO </v>
      </c>
      <c r="F38" s="72">
        <f>'MAPA DE RIESGOS'!D33</f>
        <v>4</v>
      </c>
      <c r="G38" s="72">
        <f>'MAPA DE RIESGOS'!E33</f>
        <v>3</v>
      </c>
      <c r="H38" s="315" t="s">
        <v>512</v>
      </c>
      <c r="I38" s="316">
        <v>42822</v>
      </c>
      <c r="J38" s="316">
        <v>42916</v>
      </c>
      <c r="K38" s="65" t="s">
        <v>613</v>
      </c>
      <c r="L38" s="315" t="s">
        <v>285</v>
      </c>
      <c r="M38" s="64" t="s">
        <v>513</v>
      </c>
      <c r="N38" s="97">
        <v>0.1</v>
      </c>
      <c r="O38" s="97">
        <v>4</v>
      </c>
      <c r="P38" s="388">
        <v>0.1</v>
      </c>
      <c r="Q38" s="390" t="s">
        <v>617</v>
      </c>
      <c r="R38" s="108" t="s">
        <v>647</v>
      </c>
      <c r="S38" s="387" t="s">
        <v>17</v>
      </c>
      <c r="T38" s="387" t="s">
        <v>620</v>
      </c>
      <c r="U38" s="62">
        <v>42853</v>
      </c>
      <c r="V38" s="387" t="s">
        <v>630</v>
      </c>
    </row>
    <row r="39" spans="1:22" s="100" customFormat="1" ht="87.75" customHeight="1" thickBot="1" thickTop="1">
      <c r="A39" s="60" t="str">
        <f>+'MAPA DE RIESGOS'!A34</f>
        <v>CA00717-P</v>
      </c>
      <c r="B39" s="70"/>
      <c r="C39" s="71"/>
      <c r="D39" s="314"/>
      <c r="E39" s="314"/>
      <c r="F39" s="314"/>
      <c r="G39" s="314"/>
      <c r="H39" s="315"/>
      <c r="I39" s="316"/>
      <c r="J39" s="316"/>
      <c r="K39" s="65"/>
      <c r="L39" s="315"/>
      <c r="M39" s="64"/>
      <c r="N39" s="97"/>
      <c r="O39" s="109"/>
      <c r="P39" s="317"/>
      <c r="Q39" s="114"/>
      <c r="R39" s="108" t="s">
        <v>629</v>
      </c>
      <c r="S39" s="107"/>
      <c r="T39" s="107"/>
      <c r="U39" s="62">
        <v>42853</v>
      </c>
      <c r="V39" s="107" t="s">
        <v>630</v>
      </c>
    </row>
    <row r="40" spans="1:23" s="199" customFormat="1" ht="255" customHeight="1" thickBot="1" thickTop="1">
      <c r="A40" s="470" t="str">
        <f>+'MAPA DE RIESGOS'!A35</f>
        <v>CI02615-P</v>
      </c>
      <c r="B40" s="472">
        <v>42236</v>
      </c>
      <c r="C40" s="472">
        <v>42254</v>
      </c>
      <c r="D40" s="468" t="str">
        <f>'MAPA DE RIESGOS'!B35</f>
        <v>GESTIÓN DE TALENTO HUMANO</v>
      </c>
      <c r="E40" s="474" t="str">
        <f>'MAPA DE RIESGOS'!C35</f>
        <v>No cumplir con el 100% de las responsabilidades del patrono respecto de brindar capacitaciones a los trabajadores, con el fin de garantizar las condiciones físico mental y social; evitar incidentes, accidentes y prevenir posibles enfermedades laborales.</v>
      </c>
      <c r="F40" s="468">
        <f>'MAPA DE RIESGOS'!D35</f>
        <v>2</v>
      </c>
      <c r="G40" s="468">
        <f>'MAPA DE RIESGOS'!E35</f>
        <v>3</v>
      </c>
      <c r="H40" s="207" t="s">
        <v>374</v>
      </c>
      <c r="I40" s="208">
        <v>42736</v>
      </c>
      <c r="J40" s="208">
        <v>42825</v>
      </c>
      <c r="K40" s="213" t="str">
        <f t="shared" si="0"/>
        <v>T</v>
      </c>
      <c r="L40" s="209" t="s">
        <v>259</v>
      </c>
      <c r="M40" s="201" t="s">
        <v>100</v>
      </c>
      <c r="N40" s="344">
        <v>1</v>
      </c>
      <c r="O40" s="345">
        <v>1</v>
      </c>
      <c r="P40" s="346">
        <v>1</v>
      </c>
      <c r="Q40" s="347" t="s">
        <v>583</v>
      </c>
      <c r="R40" s="211" t="s">
        <v>672</v>
      </c>
      <c r="S40" s="200" t="s">
        <v>17</v>
      </c>
      <c r="T40" s="200" t="s">
        <v>620</v>
      </c>
      <c r="U40" s="212">
        <v>42853</v>
      </c>
      <c r="V40" s="210" t="s">
        <v>630</v>
      </c>
      <c r="W40" s="199" t="s">
        <v>464</v>
      </c>
    </row>
    <row r="41" spans="1:22" s="34" customFormat="1" ht="21.75" customHeight="1" hidden="1" thickBot="1" thickTop="1">
      <c r="A41" s="471"/>
      <c r="B41" s="473"/>
      <c r="C41" s="473"/>
      <c r="D41" s="469"/>
      <c r="E41" s="475"/>
      <c r="F41" s="469"/>
      <c r="G41" s="469"/>
      <c r="H41" s="214" t="s">
        <v>280</v>
      </c>
      <c r="I41" s="215">
        <v>42278</v>
      </c>
      <c r="J41" s="215">
        <v>42460</v>
      </c>
      <c r="K41" s="35" t="str">
        <f t="shared" si="0"/>
        <v>SI</v>
      </c>
      <c r="L41" s="115" t="s">
        <v>259</v>
      </c>
      <c r="M41" s="30" t="s">
        <v>232</v>
      </c>
      <c r="N41" s="348"/>
      <c r="O41" s="348"/>
      <c r="P41" s="349"/>
      <c r="Q41" s="343"/>
      <c r="R41" s="216"/>
      <c r="S41" s="32"/>
      <c r="T41" s="32"/>
      <c r="U41" s="33"/>
      <c r="V41" s="217"/>
    </row>
    <row r="42" spans="1:23" s="288" customFormat="1" ht="93.75" customHeight="1" thickBot="1" thickTop="1">
      <c r="A42" s="509" t="str">
        <f>+'MAPA DE RIESGOS'!A36</f>
        <v>CA00817-P</v>
      </c>
      <c r="B42" s="511">
        <v>42787</v>
      </c>
      <c r="C42" s="511">
        <v>42811</v>
      </c>
      <c r="D42" s="494" t="str">
        <f>'MAPA DE RIESGOS'!B36</f>
        <v>GESTIÓN DE TALENTO HUMANO</v>
      </c>
      <c r="E42" s="494" t="str">
        <f>'MAPA DE RIESGOS'!C36</f>
        <v>Posible perdida  y manipulación inadecuada de los registros de la gestión del proceso, por no mantener foliados el 100% de los documentos a cerrar cada vigencia.</v>
      </c>
      <c r="F42" s="494">
        <f>'MAPA DE RIESGOS'!D36</f>
        <v>2</v>
      </c>
      <c r="G42" s="494">
        <f>'MAPA DE RIESGOS'!E36</f>
        <v>3</v>
      </c>
      <c r="H42" s="207" t="s">
        <v>465</v>
      </c>
      <c r="I42" s="208">
        <v>42811</v>
      </c>
      <c r="J42" s="208">
        <v>42824</v>
      </c>
      <c r="K42" s="213" t="str">
        <f t="shared" si="0"/>
        <v>T</v>
      </c>
      <c r="L42" s="209" t="s">
        <v>474</v>
      </c>
      <c r="M42" s="201" t="s">
        <v>466</v>
      </c>
      <c r="N42" s="345">
        <v>1</v>
      </c>
      <c r="O42" s="345">
        <v>1</v>
      </c>
      <c r="P42" s="350">
        <v>1</v>
      </c>
      <c r="Q42" s="352" t="s">
        <v>584</v>
      </c>
      <c r="R42" s="397" t="s">
        <v>651</v>
      </c>
      <c r="S42" s="210" t="s">
        <v>17</v>
      </c>
      <c r="T42" s="210" t="s">
        <v>620</v>
      </c>
      <c r="U42" s="212">
        <v>42853</v>
      </c>
      <c r="V42" s="210" t="s">
        <v>621</v>
      </c>
      <c r="W42" s="288" t="s">
        <v>463</v>
      </c>
    </row>
    <row r="43" spans="1:22" s="288" customFormat="1" ht="131.25" customHeight="1" thickBot="1" thickTop="1">
      <c r="A43" s="510"/>
      <c r="B43" s="512"/>
      <c r="C43" s="512"/>
      <c r="D43" s="495"/>
      <c r="E43" s="495"/>
      <c r="F43" s="495"/>
      <c r="G43" s="495"/>
      <c r="H43" s="207" t="s">
        <v>468</v>
      </c>
      <c r="I43" s="208">
        <v>42811</v>
      </c>
      <c r="J43" s="208">
        <v>42824</v>
      </c>
      <c r="K43" s="213" t="str">
        <f t="shared" si="0"/>
        <v>T</v>
      </c>
      <c r="L43" s="209" t="s">
        <v>474</v>
      </c>
      <c r="M43" s="201" t="s">
        <v>466</v>
      </c>
      <c r="N43" s="345">
        <v>1</v>
      </c>
      <c r="O43" s="345">
        <v>1</v>
      </c>
      <c r="P43" s="350">
        <v>1</v>
      </c>
      <c r="Q43" s="352" t="s">
        <v>585</v>
      </c>
      <c r="R43" s="397" t="s">
        <v>651</v>
      </c>
      <c r="S43" s="210" t="s">
        <v>17</v>
      </c>
      <c r="T43" s="210" t="s">
        <v>620</v>
      </c>
      <c r="U43" s="212">
        <v>42853</v>
      </c>
      <c r="V43" s="210" t="s">
        <v>621</v>
      </c>
    </row>
    <row r="44" spans="1:22" s="288" customFormat="1" ht="126.75" customHeight="1" thickBot="1" thickTop="1">
      <c r="A44" s="307" t="str">
        <f>+'MAPA DE RIESGOS'!A37</f>
        <v>CA00917-P</v>
      </c>
      <c r="B44" s="291">
        <v>42787</v>
      </c>
      <c r="C44" s="291">
        <v>42811</v>
      </c>
      <c r="D44" s="290" t="str">
        <f>'MAPA DE RIESGOS'!B37</f>
        <v>GESTIÓN DE TALENTO HUMANO</v>
      </c>
      <c r="E44" s="289" t="str">
        <f>+'MAPA DE RIESGOS'!C37</f>
        <v>Declaración de  una No conformidad mayor  a la entidad por parte de el ente certificador, por el uso inadecuado del su LOGO.</v>
      </c>
      <c r="F44" s="289">
        <f>+'MAPA DE RIESGOS'!I37</f>
        <v>1</v>
      </c>
      <c r="G44" s="289">
        <f>+'MAPA DE RIESGOS'!J37</f>
        <v>2</v>
      </c>
      <c r="H44" s="207" t="s">
        <v>473</v>
      </c>
      <c r="I44" s="208">
        <v>42811</v>
      </c>
      <c r="J44" s="208">
        <v>42824</v>
      </c>
      <c r="K44" s="213" t="str">
        <f t="shared" si="0"/>
        <v>T</v>
      </c>
      <c r="L44" s="209" t="s">
        <v>474</v>
      </c>
      <c r="M44" s="201" t="s">
        <v>475</v>
      </c>
      <c r="N44" s="345">
        <v>1</v>
      </c>
      <c r="O44" s="345">
        <v>1</v>
      </c>
      <c r="P44" s="350">
        <v>1</v>
      </c>
      <c r="Q44" s="353" t="s">
        <v>586</v>
      </c>
      <c r="R44" s="397" t="s">
        <v>649</v>
      </c>
      <c r="S44" s="218" t="s">
        <v>626</v>
      </c>
      <c r="T44" s="218"/>
      <c r="U44" s="219">
        <v>42853</v>
      </c>
      <c r="V44" s="218" t="s">
        <v>650</v>
      </c>
    </row>
    <row r="45" spans="1:22" s="288" customFormat="1" ht="128.25" customHeight="1" thickBot="1" thickTop="1">
      <c r="A45" s="307" t="str">
        <f>+'MAPA DE RIESGOS'!A38</f>
        <v>CA01017-P</v>
      </c>
      <c r="B45" s="291">
        <v>42787</v>
      </c>
      <c r="C45" s="291">
        <v>42811</v>
      </c>
      <c r="D45" s="290" t="str">
        <f>'MAPA DE RIESGOS'!B38</f>
        <v>GESTIÓN DE TALENTO HUMANO</v>
      </c>
      <c r="E45" s="289" t="str">
        <f>+'MAPA DE RIESGOS'!C38</f>
        <v>No contar con los conocimiento necesario para el desempeño de las funciones de un cargo, por falta de una adecuada inducción específica.</v>
      </c>
      <c r="F45" s="289">
        <f>+'MAPA DE RIESGOS'!I38</f>
        <v>1</v>
      </c>
      <c r="G45" s="289">
        <f>+'MAPA DE RIESGOS'!J38</f>
        <v>3</v>
      </c>
      <c r="H45" s="207" t="s">
        <v>480</v>
      </c>
      <c r="I45" s="208">
        <v>42811</v>
      </c>
      <c r="J45" s="208">
        <v>42916</v>
      </c>
      <c r="K45" s="213" t="str">
        <f t="shared" si="0"/>
        <v>P</v>
      </c>
      <c r="L45" s="209" t="s">
        <v>481</v>
      </c>
      <c r="M45" s="201" t="s">
        <v>482</v>
      </c>
      <c r="N45" s="351">
        <v>0.1</v>
      </c>
      <c r="O45" s="345">
        <v>1</v>
      </c>
      <c r="P45" s="350">
        <v>0.1</v>
      </c>
      <c r="Q45" s="353" t="s">
        <v>587</v>
      </c>
      <c r="R45" s="397" t="s">
        <v>652</v>
      </c>
      <c r="S45" s="210" t="s">
        <v>17</v>
      </c>
      <c r="T45" s="210" t="s">
        <v>620</v>
      </c>
      <c r="U45" s="212">
        <v>42853</v>
      </c>
      <c r="V45" s="210" t="s">
        <v>621</v>
      </c>
    </row>
    <row r="46" spans="1:22" s="38" customFormat="1" ht="90" customHeight="1" thickBot="1" thickTop="1">
      <c r="A46" s="118" t="str">
        <f>+'MAPA DE RIESGOS'!A39</f>
        <v>CI04115-P</v>
      </c>
      <c r="B46" s="272">
        <v>42311</v>
      </c>
      <c r="C46" s="78">
        <v>42334</v>
      </c>
      <c r="D46" s="117" t="str">
        <f>'MAPA DE RIESGOS'!B39</f>
        <v>GESTION DOCUMENTAL</v>
      </c>
      <c r="E46" s="117" t="str">
        <f>'MAPA DE RIESGOS'!C39</f>
        <v>POSIBLE DEMORA EN LA CREACIÓN DE LOS EXPEDIENTES VIRTUALES </v>
      </c>
      <c r="F46" s="117">
        <f>'MAPA DE RIESGOS'!D39</f>
        <v>3</v>
      </c>
      <c r="G46" s="117">
        <f>'MAPA DE RIESGOS'!E39</f>
        <v>3</v>
      </c>
      <c r="H46" s="292" t="s">
        <v>368</v>
      </c>
      <c r="I46" s="74" t="s">
        <v>369</v>
      </c>
      <c r="J46" s="74">
        <v>42551</v>
      </c>
      <c r="K46" s="74" t="str">
        <f>IF(P46=100%,("T"),(IF(P46=0%,("SI"),("P"))))</f>
        <v>SI</v>
      </c>
      <c r="L46" s="76" t="s">
        <v>203</v>
      </c>
      <c r="M46" s="73" t="s">
        <v>202</v>
      </c>
      <c r="N46" s="359">
        <v>0</v>
      </c>
      <c r="O46" s="355">
        <v>1</v>
      </c>
      <c r="P46" s="354">
        <v>0</v>
      </c>
      <c r="Q46" s="358" t="s">
        <v>588</v>
      </c>
      <c r="R46" s="77" t="s">
        <v>653</v>
      </c>
      <c r="S46" s="117" t="s">
        <v>17</v>
      </c>
      <c r="T46" s="117" t="s">
        <v>620</v>
      </c>
      <c r="U46" s="119">
        <v>42853</v>
      </c>
      <c r="V46" s="117" t="s">
        <v>621</v>
      </c>
    </row>
    <row r="47" spans="1:22" s="100" customFormat="1" ht="84" customHeight="1" thickBot="1" thickTop="1">
      <c r="A47" s="118" t="str">
        <f>+'MAPA DE RIESGOS'!A40</f>
        <v>CA01617-P</v>
      </c>
      <c r="B47" s="272">
        <v>42795</v>
      </c>
      <c r="C47" s="78">
        <v>42809</v>
      </c>
      <c r="D47" s="117" t="str">
        <f>'MAPA DE RIESGOS'!B40</f>
        <v>GESTION DOCUMENTAL</v>
      </c>
      <c r="E47" s="117" t="str">
        <f>'MAPA DE RIESGOS'!C40</f>
        <v>INCUMPLIMIENTO A LA NORMA NTCGP:1000 NUMERAL 4,2,3 CONTROL DE DOCUMENTOS </v>
      </c>
      <c r="F47" s="117">
        <f>'MAPA DE RIESGOS'!D40</f>
        <v>4</v>
      </c>
      <c r="G47" s="117">
        <f>'MAPA DE RIESGOS'!E40</f>
        <v>3</v>
      </c>
      <c r="H47" s="292" t="s">
        <v>483</v>
      </c>
      <c r="I47" s="74">
        <v>42811</v>
      </c>
      <c r="J47" s="74">
        <v>42916</v>
      </c>
      <c r="K47" s="74" t="str">
        <f>IF(P47=100%,("T"),(IF(P47=0%,("SI"),("P"))))</f>
        <v>T</v>
      </c>
      <c r="L47" s="117" t="s">
        <v>447</v>
      </c>
      <c r="M47" s="116" t="s">
        <v>231</v>
      </c>
      <c r="N47" s="356">
        <v>1</v>
      </c>
      <c r="O47" s="355">
        <v>1</v>
      </c>
      <c r="P47" s="354">
        <v>1</v>
      </c>
      <c r="Q47" s="357" t="s">
        <v>628</v>
      </c>
      <c r="R47" s="77" t="s">
        <v>654</v>
      </c>
      <c r="S47" s="117" t="s">
        <v>17</v>
      </c>
      <c r="T47" s="117" t="s">
        <v>620</v>
      </c>
      <c r="U47" s="119">
        <v>42853</v>
      </c>
      <c r="V47" s="117" t="s">
        <v>621</v>
      </c>
    </row>
    <row r="48" spans="1:22" s="186" customFormat="1" ht="67.5" customHeight="1" thickBot="1" thickTop="1">
      <c r="A48" s="306" t="str">
        <f>+'MAPA DE RIESGOS'!A41</f>
        <v>CA01217-P</v>
      </c>
      <c r="B48" s="227">
        <v>42796</v>
      </c>
      <c r="C48" s="228">
        <v>42809</v>
      </c>
      <c r="D48" s="271" t="str">
        <f>'MAPA DE RIESGOS'!B41</f>
        <v>ATENCIÓN AL CIUDADANO</v>
      </c>
      <c r="E48" s="271" t="str">
        <f>'MAPA DE RIESGOS'!C41</f>
        <v>POSIBLE INCUMPLIMIENTO EN LA IMPLEMENTACION DE LOS REQUISITOS  DE LA NORMA DEL SISTEMA DE GESTIÓN </v>
      </c>
      <c r="F48" s="271">
        <f>'MAPA DE RIESGOS'!D41</f>
        <v>4</v>
      </c>
      <c r="G48" s="271">
        <f>'MAPA DE RIESGOS'!E41</f>
        <v>3</v>
      </c>
      <c r="H48" s="231" t="s">
        <v>431</v>
      </c>
      <c r="I48" s="230">
        <v>42824</v>
      </c>
      <c r="J48" s="230">
        <v>42916</v>
      </c>
      <c r="K48" s="230"/>
      <c r="L48" s="231" t="s">
        <v>427</v>
      </c>
      <c r="M48" s="231" t="s">
        <v>432</v>
      </c>
      <c r="N48" s="363">
        <v>0.1</v>
      </c>
      <c r="O48" s="361">
        <v>1</v>
      </c>
      <c r="P48" s="362">
        <v>0.1</v>
      </c>
      <c r="Q48" s="360" t="s">
        <v>589</v>
      </c>
      <c r="R48" s="232" t="s">
        <v>623</v>
      </c>
      <c r="S48" s="360" t="s">
        <v>17</v>
      </c>
      <c r="T48" s="228" t="s">
        <v>620</v>
      </c>
      <c r="U48" s="228">
        <v>42850</v>
      </c>
      <c r="V48" s="360" t="s">
        <v>621</v>
      </c>
    </row>
    <row r="49" spans="1:22" s="186" customFormat="1" ht="81.75" customHeight="1" thickBot="1" thickTop="1">
      <c r="A49" s="306" t="str">
        <f>+'MAPA DE RIESGOS'!A42</f>
        <v>CA01317-P</v>
      </c>
      <c r="B49" s="227">
        <v>42796</v>
      </c>
      <c r="C49" s="228">
        <v>42809</v>
      </c>
      <c r="D49" s="271" t="str">
        <f>'MAPA DE RIESGOS'!B42</f>
        <v>ATENCIÓN AL CIUDADANO</v>
      </c>
      <c r="E49" s="271" t="str">
        <f>'MAPA DE RIESGOS'!C42</f>
        <v>INCREMENTO EN EL NÚMERO DE PQRSD A NIVEL NACIONAL </v>
      </c>
      <c r="F49" s="271">
        <f>'MAPA DE RIESGOS'!D42</f>
        <v>4</v>
      </c>
      <c r="G49" s="271">
        <f>'MAPA DE RIESGOS'!E42</f>
        <v>3</v>
      </c>
      <c r="H49" s="231" t="s">
        <v>426</v>
      </c>
      <c r="I49" s="230">
        <v>42810</v>
      </c>
      <c r="J49" s="230">
        <v>42855</v>
      </c>
      <c r="K49" s="230"/>
      <c r="L49" s="231" t="s">
        <v>427</v>
      </c>
      <c r="M49" s="231" t="s">
        <v>428</v>
      </c>
      <c r="N49" s="363">
        <v>0</v>
      </c>
      <c r="O49" s="361">
        <v>1</v>
      </c>
      <c r="P49" s="362">
        <v>0</v>
      </c>
      <c r="Q49" s="360" t="s">
        <v>590</v>
      </c>
      <c r="R49" s="232" t="s">
        <v>622</v>
      </c>
      <c r="S49" s="360" t="s">
        <v>17</v>
      </c>
      <c r="T49" s="228" t="s">
        <v>620</v>
      </c>
      <c r="U49" s="228">
        <v>42850</v>
      </c>
      <c r="V49" s="360" t="s">
        <v>621</v>
      </c>
    </row>
    <row r="50" spans="1:22" s="186" customFormat="1" ht="75.75" customHeight="1" thickBot="1" thickTop="1">
      <c r="A50" s="457" t="str">
        <f>+'MAPA DE RIESGOS'!A43</f>
        <v>CA01417-P</v>
      </c>
      <c r="B50" s="459">
        <v>42796</v>
      </c>
      <c r="C50" s="461">
        <v>42809</v>
      </c>
      <c r="D50" s="463" t="str">
        <f>'MAPA DE RIESGOS'!B43</f>
        <v>ATENCIÓN AL CIUDADANO</v>
      </c>
      <c r="E50" s="463" t="str">
        <f>'MAPA DE RIESGOS'!C43</f>
        <v>INCUMPLIMIENTO CON LA GUIA DE PROTOCOLO DE ATENCIÓN AL CIUDADANO </v>
      </c>
      <c r="F50" s="463">
        <f>'MAPA DE RIESGOS'!D43</f>
        <v>4</v>
      </c>
      <c r="G50" s="463">
        <f>'MAPA DE RIESGOS'!E43</f>
        <v>3</v>
      </c>
      <c r="H50" s="231" t="s">
        <v>438</v>
      </c>
      <c r="I50" s="230">
        <v>42810</v>
      </c>
      <c r="J50" s="230">
        <v>42855</v>
      </c>
      <c r="K50" s="230"/>
      <c r="L50" s="231" t="s">
        <v>427</v>
      </c>
      <c r="M50" s="231" t="s">
        <v>440</v>
      </c>
      <c r="N50" s="363">
        <v>0.1</v>
      </c>
      <c r="O50" s="361">
        <v>1</v>
      </c>
      <c r="P50" s="362">
        <v>0.1</v>
      </c>
      <c r="Q50" s="360" t="s">
        <v>591</v>
      </c>
      <c r="R50" s="232" t="s">
        <v>619</v>
      </c>
      <c r="S50" s="360" t="s">
        <v>17</v>
      </c>
      <c r="T50" s="228" t="s">
        <v>620</v>
      </c>
      <c r="U50" s="228">
        <v>42850</v>
      </c>
      <c r="V50" s="360" t="s">
        <v>621</v>
      </c>
    </row>
    <row r="51" spans="1:22" s="186" customFormat="1" ht="51.75" customHeight="1" thickBot="1" thickTop="1">
      <c r="A51" s="458"/>
      <c r="B51" s="460"/>
      <c r="C51" s="462"/>
      <c r="D51" s="464"/>
      <c r="E51" s="464"/>
      <c r="F51" s="464"/>
      <c r="G51" s="464"/>
      <c r="H51" s="231" t="s">
        <v>439</v>
      </c>
      <c r="I51" s="230">
        <v>42810</v>
      </c>
      <c r="J51" s="230">
        <v>42855</v>
      </c>
      <c r="K51" s="230"/>
      <c r="L51" s="231" t="s">
        <v>427</v>
      </c>
      <c r="M51" s="231" t="s">
        <v>441</v>
      </c>
      <c r="N51" s="361">
        <v>0</v>
      </c>
      <c r="O51" s="361">
        <v>1</v>
      </c>
      <c r="P51" s="362">
        <v>0</v>
      </c>
      <c r="Q51" s="360" t="s">
        <v>592</v>
      </c>
      <c r="R51" s="232" t="s">
        <v>624</v>
      </c>
      <c r="S51" s="360" t="s">
        <v>17</v>
      </c>
      <c r="T51" s="228" t="s">
        <v>620</v>
      </c>
      <c r="U51" s="228">
        <v>42850</v>
      </c>
      <c r="V51" s="360" t="s">
        <v>621</v>
      </c>
    </row>
    <row r="52" spans="1:22" s="186" customFormat="1" ht="72" customHeight="1" thickBot="1" thickTop="1">
      <c r="A52" s="306" t="str">
        <f>+'MAPA DE RIESGOS'!A44</f>
        <v>CA01517-P</v>
      </c>
      <c r="B52" s="227">
        <v>42796</v>
      </c>
      <c r="C52" s="228">
        <v>42809</v>
      </c>
      <c r="D52" s="271" t="str">
        <f>'MAPA DE RIESGOS'!B44</f>
        <v>ATENCIÓN AL CIUDADANO</v>
      </c>
      <c r="E52" s="271" t="str">
        <f>'MAPA DE RIESGOS'!C44</f>
        <v>QUE SE PRESENTEN PRODUCTOS Y/O SERVICIOS NO CONFORMES EN EL PROCESO </v>
      </c>
      <c r="F52" s="271">
        <f>'MAPA DE RIESGOS'!D44</f>
        <v>3</v>
      </c>
      <c r="G52" s="271">
        <f>'MAPA DE RIESGOS'!E44</f>
        <v>3</v>
      </c>
      <c r="H52" s="231" t="s">
        <v>452</v>
      </c>
      <c r="I52" s="230">
        <v>42811</v>
      </c>
      <c r="J52" s="230">
        <v>42855</v>
      </c>
      <c r="K52" s="230"/>
      <c r="L52" s="231" t="s">
        <v>427</v>
      </c>
      <c r="M52" s="231" t="s">
        <v>453</v>
      </c>
      <c r="N52" s="361">
        <v>1</v>
      </c>
      <c r="O52" s="361">
        <v>1</v>
      </c>
      <c r="P52" s="362">
        <v>1</v>
      </c>
      <c r="Q52" s="360" t="s">
        <v>593</v>
      </c>
      <c r="R52" s="232" t="s">
        <v>625</v>
      </c>
      <c r="S52" s="233" t="s">
        <v>626</v>
      </c>
      <c r="T52" s="234" t="s">
        <v>627</v>
      </c>
      <c r="U52" s="228">
        <v>42850</v>
      </c>
      <c r="V52" s="360" t="s">
        <v>621</v>
      </c>
    </row>
    <row r="53" spans="1:22" s="100" customFormat="1" ht="91.5" customHeight="1" thickBot="1" thickTop="1">
      <c r="A53" s="122" t="str">
        <f>+'MAPA DE RIESGOS'!A45</f>
        <v>CI00516-P</v>
      </c>
      <c r="B53" s="124">
        <v>42629</v>
      </c>
      <c r="C53" s="123">
        <v>42654</v>
      </c>
      <c r="D53" s="125" t="str">
        <f>'MAPA DE RIESGOS'!B45</f>
        <v>GESTIÓN DE SERVICIOS DE SALUD (BUCARAMANGA)</v>
      </c>
      <c r="E53" s="85" t="str">
        <f>'MAPA DE RIESGOS'!C45</f>
        <v>Que no se cumpla con la Documentación aprobada y establecida por el Sistema de Gestión de Calidad. </v>
      </c>
      <c r="F53" s="125">
        <f>'MAPA DE RIESGOS'!D45</f>
        <v>4</v>
      </c>
      <c r="G53" s="125">
        <f>'MAPA DE RIESGOS'!E45</f>
        <v>3</v>
      </c>
      <c r="H53" s="293" t="s">
        <v>544</v>
      </c>
      <c r="I53" s="84" t="s">
        <v>545</v>
      </c>
      <c r="J53" s="84">
        <v>42916</v>
      </c>
      <c r="K53" s="44"/>
      <c r="L53" s="82" t="s">
        <v>414</v>
      </c>
      <c r="M53" s="83" t="s">
        <v>546</v>
      </c>
      <c r="N53" s="327">
        <v>0.1</v>
      </c>
      <c r="O53" s="328">
        <v>1</v>
      </c>
      <c r="P53" s="326">
        <v>0.1</v>
      </c>
      <c r="Q53" s="329" t="s">
        <v>565</v>
      </c>
      <c r="R53" s="81" t="s">
        <v>659</v>
      </c>
      <c r="S53" s="43" t="s">
        <v>17</v>
      </c>
      <c r="T53" s="43" t="s">
        <v>620</v>
      </c>
      <c r="U53" s="42">
        <v>42853</v>
      </c>
      <c r="V53" s="43" t="s">
        <v>621</v>
      </c>
    </row>
    <row r="54" spans="1:22" s="100" customFormat="1" ht="82.5" customHeight="1" thickBot="1" thickTop="1">
      <c r="A54" s="122" t="str">
        <f>+'MAPA DE RIESGOS'!A46</f>
        <v>CI00616-P</v>
      </c>
      <c r="B54" s="124">
        <v>42641</v>
      </c>
      <c r="C54" s="123">
        <v>42668</v>
      </c>
      <c r="D54" s="125" t="str">
        <f>'MAPA DE RIESGOS'!B46</f>
        <v>GESTIÓN DE SERVICIOS DE SALUD ( BARRANQUILLA) </v>
      </c>
      <c r="E54" s="85" t="str">
        <f>'MAPA DE RIESGOS'!C46</f>
        <v>Icumplimiento de la Normatividad Archivistica </v>
      </c>
      <c r="F54" s="125">
        <f>'MAPA DE RIESGOS'!D46</f>
        <v>4</v>
      </c>
      <c r="G54" s="125">
        <f>'MAPA DE RIESGOS'!E46</f>
        <v>3</v>
      </c>
      <c r="H54" s="293" t="s">
        <v>547</v>
      </c>
      <c r="I54" s="84" t="s">
        <v>552</v>
      </c>
      <c r="J54" s="84">
        <v>42916</v>
      </c>
      <c r="K54" s="44"/>
      <c r="L54" s="82" t="s">
        <v>414</v>
      </c>
      <c r="M54" s="83" t="s">
        <v>546</v>
      </c>
      <c r="N54" s="327">
        <v>0.1</v>
      </c>
      <c r="O54" s="328">
        <v>1</v>
      </c>
      <c r="P54" s="326">
        <v>0.1</v>
      </c>
      <c r="Q54" s="329" t="s">
        <v>566</v>
      </c>
      <c r="R54" s="120" t="s">
        <v>655</v>
      </c>
      <c r="S54" s="43" t="s">
        <v>17</v>
      </c>
      <c r="T54" s="43" t="s">
        <v>620</v>
      </c>
      <c r="U54" s="42">
        <v>42853</v>
      </c>
      <c r="V54" s="43" t="s">
        <v>621</v>
      </c>
    </row>
    <row r="55" spans="1:22" s="100" customFormat="1" ht="72" customHeight="1" thickBot="1" thickTop="1">
      <c r="A55" s="122" t="str">
        <f>+'MAPA DE RIESGOS'!A47</f>
        <v>CI00816-P</v>
      </c>
      <c r="B55" s="124">
        <v>42641</v>
      </c>
      <c r="C55" s="123">
        <v>42668</v>
      </c>
      <c r="D55" s="125" t="str">
        <f>'MAPA DE RIESGOS'!B47</f>
        <v>GESTIÓN DE SERVICIOS DE SALUD  (CARTAGENA) </v>
      </c>
      <c r="E55" s="85" t="str">
        <f>'MAPA DE RIESGOS'!C47</f>
        <v>Posible perdidad de la Información generada en la Oficica Cartagena</v>
      </c>
      <c r="F55" s="125">
        <f>'MAPA DE RIESGOS'!D47</f>
        <v>4</v>
      </c>
      <c r="G55" s="125">
        <f>'MAPA DE RIESGOS'!E47</f>
        <v>3</v>
      </c>
      <c r="H55" s="293" t="s">
        <v>548</v>
      </c>
      <c r="I55" s="84" t="s">
        <v>551</v>
      </c>
      <c r="J55" s="84">
        <v>42916</v>
      </c>
      <c r="K55" s="44"/>
      <c r="L55" s="82" t="s">
        <v>414</v>
      </c>
      <c r="M55" s="83" t="s">
        <v>195</v>
      </c>
      <c r="N55" s="327">
        <v>0</v>
      </c>
      <c r="O55" s="328">
        <v>1</v>
      </c>
      <c r="P55" s="326">
        <v>0</v>
      </c>
      <c r="Q55" s="329" t="s">
        <v>582</v>
      </c>
      <c r="R55" s="45" t="s">
        <v>658</v>
      </c>
      <c r="S55" s="43" t="s">
        <v>17</v>
      </c>
      <c r="T55" s="43" t="s">
        <v>620</v>
      </c>
      <c r="U55" s="42">
        <v>42853</v>
      </c>
      <c r="V55" s="43" t="s">
        <v>621</v>
      </c>
    </row>
    <row r="56" spans="1:22" s="100" customFormat="1" ht="81" customHeight="1" thickBot="1" thickTop="1">
      <c r="A56" s="122" t="str">
        <f>+'MAPA DE RIESGOS'!A48</f>
        <v>CI00916-P</v>
      </c>
      <c r="B56" s="124">
        <v>42668</v>
      </c>
      <c r="C56" s="123">
        <v>42698</v>
      </c>
      <c r="D56" s="125" t="str">
        <f>'MAPA DE RIESGOS'!B48</f>
        <v>GESTIÓN DE SERVICIOS DE SALUD  (TUMACO)  </v>
      </c>
      <c r="E56" s="85" t="str">
        <f>'MAPA DE RIESGOS'!C48</f>
        <v>Incumplimiento del procedimiento Elaboración de carnets de Salud </v>
      </c>
      <c r="F56" s="125">
        <f>'MAPA DE RIESGOS'!D48</f>
        <v>3</v>
      </c>
      <c r="G56" s="125">
        <f>'MAPA DE RIESGOS'!E48</f>
        <v>3</v>
      </c>
      <c r="H56" s="293" t="s">
        <v>549</v>
      </c>
      <c r="I56" s="84" t="s">
        <v>550</v>
      </c>
      <c r="J56" s="84">
        <v>42916</v>
      </c>
      <c r="K56" s="44"/>
      <c r="L56" s="82" t="s">
        <v>414</v>
      </c>
      <c r="M56" s="83" t="s">
        <v>546</v>
      </c>
      <c r="N56" s="327">
        <v>0.1</v>
      </c>
      <c r="O56" s="328">
        <v>0.5</v>
      </c>
      <c r="P56" s="326">
        <v>0.1</v>
      </c>
      <c r="Q56" s="329" t="s">
        <v>566</v>
      </c>
      <c r="R56" s="120" t="s">
        <v>655</v>
      </c>
      <c r="S56" s="43" t="s">
        <v>17</v>
      </c>
      <c r="T56" s="43" t="s">
        <v>620</v>
      </c>
      <c r="U56" s="42">
        <v>42853</v>
      </c>
      <c r="V56" s="43" t="s">
        <v>621</v>
      </c>
    </row>
    <row r="57" spans="1:22" s="100" customFormat="1" ht="81" customHeight="1" thickBot="1" thickTop="1">
      <c r="A57" s="527" t="str">
        <f>+'MAPA DE RIESGOS'!A49</f>
        <v>CA01117-P</v>
      </c>
      <c r="B57" s="529">
        <v>42790</v>
      </c>
      <c r="C57" s="531">
        <v>42821</v>
      </c>
      <c r="D57" s="523" t="str">
        <f>'MAPA DE RIESGOS'!B49</f>
        <v>GESTIÓN DE SERVICIOS DE SALUD</v>
      </c>
      <c r="E57" s="533" t="str">
        <f>'MAPA DE RIESGOS'!C49</f>
        <v>QUE NO SE CUENTE CON LOS LINEAMIENTOS DEL HACER DEL PROCESO  </v>
      </c>
      <c r="F57" s="523">
        <f>'MAPA DE RIESGOS'!D49</f>
        <v>3</v>
      </c>
      <c r="G57" s="523">
        <f>'MAPA DE RIESGOS'!E49</f>
        <v>3</v>
      </c>
      <c r="H57" s="293" t="s">
        <v>520</v>
      </c>
      <c r="I57" s="84">
        <v>42821</v>
      </c>
      <c r="J57" s="84">
        <v>42824</v>
      </c>
      <c r="K57" s="44"/>
      <c r="L57" s="82" t="s">
        <v>414</v>
      </c>
      <c r="M57" s="82" t="s">
        <v>519</v>
      </c>
      <c r="N57" s="327">
        <v>2</v>
      </c>
      <c r="O57" s="328">
        <v>2</v>
      </c>
      <c r="P57" s="326">
        <v>1</v>
      </c>
      <c r="Q57" s="329" t="s">
        <v>567</v>
      </c>
      <c r="R57" s="45" t="s">
        <v>657</v>
      </c>
      <c r="S57" s="46" t="s">
        <v>626</v>
      </c>
      <c r="T57" s="46" t="s">
        <v>627</v>
      </c>
      <c r="U57" s="47">
        <v>42853</v>
      </c>
      <c r="V57" s="46" t="s">
        <v>621</v>
      </c>
    </row>
    <row r="58" spans="1:22" s="100" customFormat="1" ht="81" customHeight="1" thickBot="1" thickTop="1">
      <c r="A58" s="528"/>
      <c r="B58" s="530"/>
      <c r="C58" s="532"/>
      <c r="D58" s="524"/>
      <c r="E58" s="534"/>
      <c r="F58" s="524"/>
      <c r="G58" s="524"/>
      <c r="H58" s="293" t="s">
        <v>518</v>
      </c>
      <c r="I58" s="309">
        <v>42821</v>
      </c>
      <c r="J58" s="309">
        <v>42916</v>
      </c>
      <c r="K58" s="44"/>
      <c r="L58" s="82" t="s">
        <v>414</v>
      </c>
      <c r="M58" s="82" t="s">
        <v>521</v>
      </c>
      <c r="N58" s="327">
        <v>0.1</v>
      </c>
      <c r="O58" s="328">
        <v>1</v>
      </c>
      <c r="P58" s="326">
        <v>0.1</v>
      </c>
      <c r="Q58" s="329" t="s">
        <v>568</v>
      </c>
      <c r="R58" s="45" t="s">
        <v>656</v>
      </c>
      <c r="S58" s="43" t="s">
        <v>17</v>
      </c>
      <c r="T58" s="43" t="s">
        <v>620</v>
      </c>
      <c r="U58" s="42">
        <v>42853</v>
      </c>
      <c r="V58" s="43" t="s">
        <v>621</v>
      </c>
    </row>
    <row r="59" spans="1:22" s="245" customFormat="1" ht="92.25" customHeight="1" thickBot="1" thickTop="1">
      <c r="A59" s="80" t="str">
        <f>+'MAPA DE RIESGOS'!A50</f>
        <v>CA08214-P</v>
      </c>
      <c r="B59" s="91">
        <v>41905</v>
      </c>
      <c r="C59" s="127">
        <v>42048</v>
      </c>
      <c r="D59" s="126" t="str">
        <f>'MAPA DE RIESGOS'!B50</f>
        <v>GESTION DE RECURSOS FINANCIEROS</v>
      </c>
      <c r="E59" s="126" t="str">
        <f>'MAPA DE RIESGOS'!C50</f>
        <v>POSIBLES INCUMPLIMIENTO A LOS PLANES INSTITUCIONALES DE LA ENTIDAD</v>
      </c>
      <c r="F59" s="126">
        <f>'MAPA DE RIESGOS'!D50</f>
        <v>4</v>
      </c>
      <c r="G59" s="126">
        <f>'MAPA DE RIESGOS'!E50</f>
        <v>1</v>
      </c>
      <c r="H59" s="107" t="s">
        <v>256</v>
      </c>
      <c r="I59" s="246">
        <v>42138</v>
      </c>
      <c r="J59" s="246">
        <v>42154</v>
      </c>
      <c r="K59" s="65" t="str">
        <f>IF(P59=100%,("T"),(IF(P59=0%,("SI"),("P"))))</f>
        <v>SI</v>
      </c>
      <c r="L59" s="89" t="s">
        <v>176</v>
      </c>
      <c r="M59" s="247" t="s">
        <v>255</v>
      </c>
      <c r="N59" s="340">
        <v>0</v>
      </c>
      <c r="O59" s="340">
        <v>0</v>
      </c>
      <c r="P59" s="342">
        <v>0</v>
      </c>
      <c r="Q59" s="341" t="s">
        <v>578</v>
      </c>
      <c r="R59" s="90" t="s">
        <v>637</v>
      </c>
      <c r="S59" s="107" t="s">
        <v>17</v>
      </c>
      <c r="T59" s="107" t="s">
        <v>620</v>
      </c>
      <c r="U59" s="62">
        <v>42853</v>
      </c>
      <c r="V59" s="107" t="s">
        <v>621</v>
      </c>
    </row>
    <row r="60" spans="1:22" s="245" customFormat="1" ht="67.5" customHeight="1" thickBot="1" thickTop="1">
      <c r="A60" s="80" t="str">
        <f>+'MAPA DE RIESGOS'!A51</f>
        <v>CA05413-P</v>
      </c>
      <c r="B60" s="248">
        <v>41599</v>
      </c>
      <c r="C60" s="62">
        <v>42048</v>
      </c>
      <c r="D60" s="126" t="str">
        <f>'MAPA DE RIESGOS'!B51</f>
        <v>GESTION DE RECURSOS FINANCIEROS</v>
      </c>
      <c r="E60" s="126" t="str">
        <f>'MAPA DE RIESGOS'!C51</f>
        <v>QUE LA DOCUMENTACION DEL PROCESO NO SE RECUPERE CON OPORTUNIDAD</v>
      </c>
      <c r="F60" s="126">
        <f>'MAPA DE RIESGOS'!D51</f>
        <v>3</v>
      </c>
      <c r="G60" s="126">
        <f>'MAPA DE RIESGOS'!E51</f>
        <v>2</v>
      </c>
      <c r="H60" s="107" t="s">
        <v>265</v>
      </c>
      <c r="I60" s="65">
        <v>42048</v>
      </c>
      <c r="J60" s="65">
        <v>42277</v>
      </c>
      <c r="K60" s="65" t="str">
        <f>IF(P60=100%,("T"),(IF(P60=0%,("SI"),("P"))))</f>
        <v>SI</v>
      </c>
      <c r="L60" s="107" t="s">
        <v>174</v>
      </c>
      <c r="M60" s="64" t="s">
        <v>175</v>
      </c>
      <c r="N60" s="340">
        <v>0</v>
      </c>
      <c r="O60" s="340">
        <v>0</v>
      </c>
      <c r="P60" s="342">
        <v>0</v>
      </c>
      <c r="Q60" s="341" t="s">
        <v>579</v>
      </c>
      <c r="R60" s="90" t="s">
        <v>637</v>
      </c>
      <c r="S60" s="387" t="s">
        <v>17</v>
      </c>
      <c r="T60" s="387" t="s">
        <v>620</v>
      </c>
      <c r="U60" s="62">
        <v>42853</v>
      </c>
      <c r="V60" s="387" t="s">
        <v>621</v>
      </c>
    </row>
    <row r="61" spans="1:22" s="176" customFormat="1" ht="66" customHeight="1" thickBot="1" thickTop="1">
      <c r="A61" s="537" t="str">
        <f>+'MAPA DE RIESGOS'!A52</f>
        <v>CA02215-P</v>
      </c>
      <c r="B61" s="539">
        <v>42054</v>
      </c>
      <c r="C61" s="541">
        <v>42277</v>
      </c>
      <c r="D61" s="535" t="str">
        <f>'MAPA DE RIESGOS'!B52</f>
        <v>GESTION DE RECURSOS FINANCIEROS</v>
      </c>
      <c r="E61" s="535" t="str">
        <f>'MAPA DE RIESGOS'!C52</f>
        <v>POSIBLE MEDICION INADECUADA DEL INDICADOR ESTRATEGICO  DEL PROCESO GESTION FINANCIERA </v>
      </c>
      <c r="F61" s="535">
        <f>'MAPA DE RIESGOS'!D52</f>
        <v>3</v>
      </c>
      <c r="G61" s="535">
        <f>'MAPA DE RIESGOS'!E52</f>
        <v>2</v>
      </c>
      <c r="H61" s="107" t="s">
        <v>554</v>
      </c>
      <c r="I61" s="65" t="s">
        <v>553</v>
      </c>
      <c r="J61" s="65">
        <v>42832</v>
      </c>
      <c r="K61" s="65" t="str">
        <f>IF(P61=100%,("T"),(IF(P61=0%,("SI"),("P"))))</f>
        <v>P</v>
      </c>
      <c r="L61" s="107" t="s">
        <v>197</v>
      </c>
      <c r="M61" s="64" t="s">
        <v>555</v>
      </c>
      <c r="N61" s="340">
        <v>0.1</v>
      </c>
      <c r="O61" s="340">
        <v>1</v>
      </c>
      <c r="P61" s="342">
        <v>0.1</v>
      </c>
      <c r="Q61" s="341" t="s">
        <v>580</v>
      </c>
      <c r="R61" s="90" t="s">
        <v>660</v>
      </c>
      <c r="S61" s="387" t="s">
        <v>17</v>
      </c>
      <c r="T61" s="387" t="s">
        <v>620</v>
      </c>
      <c r="U61" s="62">
        <v>42853</v>
      </c>
      <c r="V61" s="387" t="s">
        <v>621</v>
      </c>
    </row>
    <row r="62" spans="1:22" s="176" customFormat="1" ht="66.75" customHeight="1" thickBot="1" thickTop="1">
      <c r="A62" s="538"/>
      <c r="B62" s="540"/>
      <c r="C62" s="542"/>
      <c r="D62" s="536"/>
      <c r="E62" s="536"/>
      <c r="F62" s="536"/>
      <c r="G62" s="536"/>
      <c r="H62" s="107" t="s">
        <v>556</v>
      </c>
      <c r="I62" s="65">
        <v>42823</v>
      </c>
      <c r="J62" s="65">
        <v>42916</v>
      </c>
      <c r="K62" s="65" t="str">
        <f>IF(P62=100%,("T"),(IF(P62=0%,("SI"),("P"))))</f>
        <v>SI</v>
      </c>
      <c r="L62" s="107" t="s">
        <v>197</v>
      </c>
      <c r="M62" s="64" t="s">
        <v>230</v>
      </c>
      <c r="N62" s="340">
        <v>0</v>
      </c>
      <c r="O62" s="340">
        <v>0</v>
      </c>
      <c r="P62" s="342">
        <v>0</v>
      </c>
      <c r="Q62" s="341" t="s">
        <v>581</v>
      </c>
      <c r="R62" s="90" t="s">
        <v>661</v>
      </c>
      <c r="S62" s="387" t="s">
        <v>17</v>
      </c>
      <c r="T62" s="387" t="s">
        <v>620</v>
      </c>
      <c r="U62" s="62">
        <v>42853</v>
      </c>
      <c r="V62" s="387" t="s">
        <v>621</v>
      </c>
    </row>
    <row r="63" spans="1:22" s="112" customFormat="1" ht="68.25" customHeight="1" thickBot="1" thickTop="1">
      <c r="A63" s="79" t="str">
        <f>+'MAPA DE RIESGOS'!A53</f>
        <v>N/A</v>
      </c>
      <c r="B63" s="118" t="s">
        <v>107</v>
      </c>
      <c r="C63" s="119">
        <v>41270</v>
      </c>
      <c r="D63" s="88" t="str">
        <f>'MAPA DE RIESGOS'!B53</f>
        <v>GESTION DE SERVICIOS ADMINISTRATIVOS</v>
      </c>
      <c r="E63" s="88" t="str">
        <f>'MAPA DE RIESGOS'!C53</f>
        <v>POSIBLE DESORGANIZACION DEL ALMACEN</v>
      </c>
      <c r="F63" s="88">
        <f>'MAPA DE RIESGOS'!D53</f>
        <v>3</v>
      </c>
      <c r="G63" s="88">
        <f>'MAPA DE RIESGOS'!E53</f>
        <v>1</v>
      </c>
      <c r="H63" s="117" t="s">
        <v>185</v>
      </c>
      <c r="I63" s="74">
        <v>41270</v>
      </c>
      <c r="J63" s="74">
        <v>42185</v>
      </c>
      <c r="K63" s="74" t="str">
        <f>IF(P63=100%,("T"),(IF(P63=0%,("SI"),("P"))))</f>
        <v>P</v>
      </c>
      <c r="L63" s="117" t="s">
        <v>166</v>
      </c>
      <c r="M63" s="253" t="s">
        <v>101</v>
      </c>
      <c r="N63" s="365">
        <v>0.1</v>
      </c>
      <c r="O63" s="365">
        <v>1</v>
      </c>
      <c r="P63" s="364">
        <v>0.1</v>
      </c>
      <c r="Q63" s="365" t="s">
        <v>594</v>
      </c>
      <c r="R63" s="86" t="s">
        <v>637</v>
      </c>
      <c r="S63" s="119" t="s">
        <v>17</v>
      </c>
      <c r="T63" s="119" t="s">
        <v>620</v>
      </c>
      <c r="U63" s="119">
        <v>42853</v>
      </c>
      <c r="V63" s="117" t="s">
        <v>621</v>
      </c>
    </row>
    <row r="64" spans="1:22" s="112" customFormat="1" ht="71.25" customHeight="1" thickBot="1" thickTop="1">
      <c r="A64" s="79" t="str">
        <f>+'MAPA DE RIESGOS'!A55</f>
        <v>CA00115-P</v>
      </c>
      <c r="B64" s="119">
        <v>42046</v>
      </c>
      <c r="C64" s="119">
        <v>42067</v>
      </c>
      <c r="D64" s="88" t="str">
        <f>'MAPA DE RIESGOS'!B55</f>
        <v>GESTION DE SERVICIOS ADMINISTRATIVOS</v>
      </c>
      <c r="E64" s="88" t="str">
        <f>'MAPA DE RIESGOS'!C55</f>
        <v>QUE NO SE TOMEN LAS ACCIONES DE MEJORA EN EL CUMPLIMIENTO DEL OBJETIVO DEL PROCESO </v>
      </c>
      <c r="F64" s="88">
        <f>'MAPA DE RIESGOS'!D55</f>
        <v>3</v>
      </c>
      <c r="G64" s="88">
        <f>'MAPA DE RIESGOS'!E55</f>
        <v>3</v>
      </c>
      <c r="H64" s="117" t="s">
        <v>199</v>
      </c>
      <c r="I64" s="74">
        <v>42067</v>
      </c>
      <c r="J64" s="74">
        <v>42139</v>
      </c>
      <c r="K64" s="74" t="str">
        <f aca="true" t="shared" si="1" ref="K64:K78">IF(P64=100%,("T"),(IF(P64=0%,("SI"),("P"))))</f>
        <v>SI</v>
      </c>
      <c r="L64" s="117" t="s">
        <v>166</v>
      </c>
      <c r="M64" s="254" t="s">
        <v>230</v>
      </c>
      <c r="N64" s="365">
        <v>0</v>
      </c>
      <c r="O64" s="365">
        <v>1</v>
      </c>
      <c r="P64" s="364">
        <v>0</v>
      </c>
      <c r="Q64" s="365" t="s">
        <v>595</v>
      </c>
      <c r="R64" s="86" t="s">
        <v>662</v>
      </c>
      <c r="S64" s="119" t="s">
        <v>17</v>
      </c>
      <c r="T64" s="119" t="s">
        <v>620</v>
      </c>
      <c r="U64" s="119">
        <v>42853</v>
      </c>
      <c r="V64" s="117" t="s">
        <v>621</v>
      </c>
    </row>
    <row r="65" spans="1:22" s="112" customFormat="1" ht="68.25" customHeight="1" thickBot="1" thickTop="1">
      <c r="A65" s="79" t="str">
        <f>+'MAPA DE RIESGOS'!A56</f>
        <v>CI04015-P</v>
      </c>
      <c r="B65" s="87">
        <v>42304</v>
      </c>
      <c r="C65" s="87">
        <v>42331</v>
      </c>
      <c r="D65" s="88" t="str">
        <f>'MAPA DE RIESGOS'!B56</f>
        <v>GESTION DE SERVICIOS ADMINISTRATIVOS (CALI)</v>
      </c>
      <c r="E65" s="88" t="str">
        <f>'MAPA DE RIESGOS'!C56</f>
        <v>Demora en los tramites y peticiones de los clientes externos</v>
      </c>
      <c r="F65" s="88">
        <f>'MAPA DE RIESGOS'!D56</f>
        <v>3</v>
      </c>
      <c r="G65" s="88">
        <f>'MAPA DE RIESGOS'!E56</f>
        <v>3</v>
      </c>
      <c r="H65" s="294" t="s">
        <v>299</v>
      </c>
      <c r="I65" s="74">
        <v>42331</v>
      </c>
      <c r="J65" s="74">
        <v>42460</v>
      </c>
      <c r="K65" s="74" t="str">
        <f t="shared" si="1"/>
        <v>SI</v>
      </c>
      <c r="L65" s="117" t="s">
        <v>166</v>
      </c>
      <c r="M65" s="254" t="s">
        <v>304</v>
      </c>
      <c r="N65" s="365">
        <v>0</v>
      </c>
      <c r="O65" s="365">
        <v>1</v>
      </c>
      <c r="P65" s="364">
        <v>0</v>
      </c>
      <c r="Q65" s="365" t="s">
        <v>596</v>
      </c>
      <c r="R65" s="86" t="s">
        <v>637</v>
      </c>
      <c r="S65" s="119" t="s">
        <v>17</v>
      </c>
      <c r="T65" s="119" t="s">
        <v>620</v>
      </c>
      <c r="U65" s="119">
        <v>42853</v>
      </c>
      <c r="V65" s="117" t="s">
        <v>621</v>
      </c>
    </row>
    <row r="66" spans="1:22" s="112" customFormat="1" ht="63" customHeight="1" thickBot="1" thickTop="1">
      <c r="A66" s="79" t="str">
        <f>+'MAPA DE RIESGOS'!A57</f>
        <v>CI03915-P</v>
      </c>
      <c r="B66" s="87">
        <v>42304</v>
      </c>
      <c r="C66" s="87">
        <v>42331</v>
      </c>
      <c r="D66" s="88" t="str">
        <f>'MAPA DE RIESGOS'!B57</f>
        <v>GESTION DE SERVICIOS ADMINISTRATIVOS (BUENAVENTURA) </v>
      </c>
      <c r="E66" s="88" t="str">
        <f>'MAPA DE RIESGOS'!C57</f>
        <v>PERDIDA DE INFORMACION, MANO DE OBRA, DAÑOS EN LOS EQUIPOS ELECTRICOS EN LA OFICINA DE BUENAVENTURA</v>
      </c>
      <c r="F66" s="88">
        <f>'MAPA DE RIESGOS'!D57</f>
        <v>3</v>
      </c>
      <c r="G66" s="88">
        <f>'MAPA DE RIESGOS'!E57</f>
        <v>2</v>
      </c>
      <c r="H66" s="117" t="s">
        <v>303</v>
      </c>
      <c r="I66" s="74">
        <v>42331</v>
      </c>
      <c r="J66" s="74">
        <v>42460</v>
      </c>
      <c r="K66" s="74" t="str">
        <f t="shared" si="1"/>
        <v>SI</v>
      </c>
      <c r="L66" s="117" t="s">
        <v>166</v>
      </c>
      <c r="M66" s="254" t="s">
        <v>304</v>
      </c>
      <c r="N66" s="365">
        <v>0</v>
      </c>
      <c r="O66" s="365">
        <v>1</v>
      </c>
      <c r="P66" s="364">
        <v>0</v>
      </c>
      <c r="Q66" s="365" t="s">
        <v>596</v>
      </c>
      <c r="R66" s="86" t="s">
        <v>637</v>
      </c>
      <c r="S66" s="119" t="s">
        <v>17</v>
      </c>
      <c r="T66" s="119" t="s">
        <v>620</v>
      </c>
      <c r="U66" s="119">
        <v>42853</v>
      </c>
      <c r="V66" s="117" t="s">
        <v>621</v>
      </c>
    </row>
    <row r="67" spans="1:22" s="112" customFormat="1" ht="69" customHeight="1" thickBot="1" thickTop="1">
      <c r="A67" s="79" t="str">
        <f>+'MAPA DE RIESGOS'!A58</f>
        <v>CI00216-P</v>
      </c>
      <c r="B67" s="87">
        <v>42474</v>
      </c>
      <c r="C67" s="87">
        <v>42488</v>
      </c>
      <c r="D67" s="88" t="str">
        <f>'MAPA DE RIESGOS'!B58</f>
        <v>GESTION DE SERVICIOS ADMINISTRATIVOS</v>
      </c>
      <c r="E67" s="88" t="str">
        <f>'MAPA DE RIESGOS'!C58</f>
        <v>POSIBLES FALTANTES DE RECURSOS POR NO LEGALIZACIÓN EN TERMINOS DE OORTUNIDAD DE LOS RECIBOS PROVISIONALES </v>
      </c>
      <c r="F67" s="88">
        <f>'MAPA DE RIESGOS'!D58</f>
        <v>3</v>
      </c>
      <c r="G67" s="88">
        <f>'MAPA DE RIESGOS'!E58</f>
        <v>2</v>
      </c>
      <c r="H67" s="117" t="s">
        <v>365</v>
      </c>
      <c r="I67" s="74">
        <v>42489</v>
      </c>
      <c r="J67" s="74">
        <v>42551</v>
      </c>
      <c r="K67" s="74" t="str">
        <f t="shared" si="1"/>
        <v>P</v>
      </c>
      <c r="L67" s="117" t="s">
        <v>166</v>
      </c>
      <c r="M67" s="254" t="s">
        <v>177</v>
      </c>
      <c r="N67" s="366">
        <v>0.2</v>
      </c>
      <c r="O67" s="366">
        <v>1</v>
      </c>
      <c r="P67" s="364">
        <v>0.2</v>
      </c>
      <c r="Q67" s="366" t="s">
        <v>597</v>
      </c>
      <c r="R67" s="86" t="s">
        <v>637</v>
      </c>
      <c r="S67" s="119" t="s">
        <v>17</v>
      </c>
      <c r="T67" s="119" t="s">
        <v>620</v>
      </c>
      <c r="U67" s="119">
        <v>42853</v>
      </c>
      <c r="V67" s="117" t="s">
        <v>621</v>
      </c>
    </row>
    <row r="68" spans="1:22" s="112" customFormat="1" ht="69" customHeight="1" thickBot="1" thickTop="1">
      <c r="A68" s="79" t="str">
        <f>+'MAPA DE RIESGOS'!A59</f>
        <v>CA01717-P</v>
      </c>
      <c r="B68" s="87">
        <v>42796</v>
      </c>
      <c r="C68" s="87">
        <v>42821</v>
      </c>
      <c r="D68" s="88" t="str">
        <f>'MAPA DE RIESGOS'!B59</f>
        <v>GESTION DE SERVICIOS ADMINISTRATIVOS</v>
      </c>
      <c r="E68" s="88" t="str">
        <f>'MAPA DE RIESGOS'!C59</f>
        <v>QUE NO EXISTA UNA OPERACIÓN EFICAZ, EFICIENTE Y EFECTIVA DEL SISTEMA DE GESTIÓN DE CALIDAD. </v>
      </c>
      <c r="F68" s="88">
        <f>'MAPA DE RIESGOS'!D59</f>
        <v>3</v>
      </c>
      <c r="G68" s="88">
        <f>'MAPA DE RIESGOS'!E59</f>
        <v>2</v>
      </c>
      <c r="H68" s="117" t="s">
        <v>525</v>
      </c>
      <c r="I68" s="74">
        <v>42824</v>
      </c>
      <c r="J68" s="74">
        <v>42916</v>
      </c>
      <c r="K68" s="74" t="str">
        <f t="shared" si="1"/>
        <v>SI</v>
      </c>
      <c r="L68" s="117" t="s">
        <v>166</v>
      </c>
      <c r="M68" s="254" t="s">
        <v>526</v>
      </c>
      <c r="N68" s="366">
        <v>0</v>
      </c>
      <c r="O68" s="366">
        <v>1</v>
      </c>
      <c r="P68" s="364">
        <v>0</v>
      </c>
      <c r="Q68" s="366" t="s">
        <v>598</v>
      </c>
      <c r="R68" s="86" t="s">
        <v>637</v>
      </c>
      <c r="S68" s="119" t="s">
        <v>17</v>
      </c>
      <c r="T68" s="119" t="s">
        <v>620</v>
      </c>
      <c r="U68" s="119">
        <v>42853</v>
      </c>
      <c r="V68" s="117" t="s">
        <v>621</v>
      </c>
    </row>
    <row r="69" spans="1:22" s="13" customFormat="1" ht="195" customHeight="1" thickBot="1" thickTop="1">
      <c r="A69" s="476" t="str">
        <f>+'MAPA DE RIESGOS'!A60</f>
        <v>CI05213-P
CA03314-P</v>
      </c>
      <c r="B69" s="479">
        <v>41547</v>
      </c>
      <c r="C69" s="482" t="s">
        <v>189</v>
      </c>
      <c r="D69" s="465" t="str">
        <f>'MAPA DE RIESGOS'!B60</f>
        <v>GESTION DE BIENES TRANSFERIDOS</v>
      </c>
      <c r="E69" s="465" t="str">
        <f>'MAPA DE RIESGOS'!C60</f>
        <v>POSIBLES INCUMPLIMIENTOS EN LAS ACTIVIDADES DEL PROCESO POR DESACTUALIZACIÓN DE LOS PROCEDIMIENTOS.</v>
      </c>
      <c r="F69" s="465">
        <f>'MAPA DE RIESGOS'!D60</f>
        <v>3</v>
      </c>
      <c r="G69" s="465">
        <f>'MAPA DE RIESGOS'!E60</f>
        <v>2</v>
      </c>
      <c r="H69" s="57" t="s">
        <v>252</v>
      </c>
      <c r="I69" s="59">
        <v>42055</v>
      </c>
      <c r="J69" s="59">
        <v>42063</v>
      </c>
      <c r="K69" s="59" t="str">
        <f t="shared" si="1"/>
        <v>P</v>
      </c>
      <c r="L69" s="57" t="s">
        <v>235</v>
      </c>
      <c r="M69" s="465" t="s">
        <v>112</v>
      </c>
      <c r="N69" s="367">
        <v>0.2</v>
      </c>
      <c r="O69" s="368">
        <v>2</v>
      </c>
      <c r="P69" s="370">
        <v>0.2</v>
      </c>
      <c r="Q69" s="372" t="s">
        <v>599</v>
      </c>
      <c r="R69" s="92" t="s">
        <v>663</v>
      </c>
      <c r="S69" s="56" t="s">
        <v>17</v>
      </c>
      <c r="T69" s="56" t="s">
        <v>620</v>
      </c>
      <c r="U69" s="56">
        <v>42853</v>
      </c>
      <c r="V69" s="56" t="s">
        <v>621</v>
      </c>
    </row>
    <row r="70" spans="1:22" s="13" customFormat="1" ht="279" customHeight="1" thickBot="1" thickTop="1">
      <c r="A70" s="477"/>
      <c r="B70" s="480"/>
      <c r="C70" s="483"/>
      <c r="D70" s="466"/>
      <c r="E70" s="466"/>
      <c r="F70" s="466"/>
      <c r="G70" s="466"/>
      <c r="H70" s="57" t="s">
        <v>251</v>
      </c>
      <c r="I70" s="59">
        <v>42065</v>
      </c>
      <c r="J70" s="59">
        <v>42093</v>
      </c>
      <c r="K70" s="59" t="str">
        <f t="shared" si="1"/>
        <v>P</v>
      </c>
      <c r="L70" s="57" t="s">
        <v>235</v>
      </c>
      <c r="M70" s="466"/>
      <c r="N70" s="371">
        <v>0.66</v>
      </c>
      <c r="O70" s="369">
        <v>5</v>
      </c>
      <c r="P70" s="370">
        <v>0.66</v>
      </c>
      <c r="Q70" s="372" t="s">
        <v>664</v>
      </c>
      <c r="R70" s="92" t="s">
        <v>665</v>
      </c>
      <c r="S70" s="56" t="s">
        <v>17</v>
      </c>
      <c r="T70" s="56" t="s">
        <v>620</v>
      </c>
      <c r="U70" s="56">
        <v>42853</v>
      </c>
      <c r="V70" s="56" t="s">
        <v>621</v>
      </c>
    </row>
    <row r="71" spans="1:22" s="13" customFormat="1" ht="346.5" customHeight="1" thickBot="1" thickTop="1">
      <c r="A71" s="477"/>
      <c r="B71" s="480"/>
      <c r="C71" s="483"/>
      <c r="D71" s="466"/>
      <c r="E71" s="466"/>
      <c r="F71" s="466"/>
      <c r="G71" s="466"/>
      <c r="H71" s="57" t="s">
        <v>187</v>
      </c>
      <c r="I71" s="59">
        <v>42095</v>
      </c>
      <c r="J71" s="59">
        <v>42124</v>
      </c>
      <c r="K71" s="59" t="str">
        <f t="shared" si="1"/>
        <v>P</v>
      </c>
      <c r="L71" s="57" t="s">
        <v>235</v>
      </c>
      <c r="M71" s="466"/>
      <c r="N71" s="367">
        <v>0.78</v>
      </c>
      <c r="O71" s="369">
        <v>5</v>
      </c>
      <c r="P71" s="370">
        <v>0.78</v>
      </c>
      <c r="Q71" s="373" t="s">
        <v>600</v>
      </c>
      <c r="R71" s="58" t="s">
        <v>666</v>
      </c>
      <c r="S71" s="56" t="s">
        <v>17</v>
      </c>
      <c r="T71" s="56" t="s">
        <v>620</v>
      </c>
      <c r="U71" s="56">
        <v>42853</v>
      </c>
      <c r="V71" s="56" t="s">
        <v>621</v>
      </c>
    </row>
    <row r="72" spans="1:22" s="13" customFormat="1" ht="342" customHeight="1" thickBot="1" thickTop="1">
      <c r="A72" s="478"/>
      <c r="B72" s="481"/>
      <c r="C72" s="484"/>
      <c r="D72" s="467"/>
      <c r="E72" s="467"/>
      <c r="F72" s="467"/>
      <c r="G72" s="467"/>
      <c r="H72" s="57" t="s">
        <v>188</v>
      </c>
      <c r="I72" s="59">
        <v>42128</v>
      </c>
      <c r="J72" s="59">
        <v>42153</v>
      </c>
      <c r="K72" s="59" t="str">
        <f t="shared" si="1"/>
        <v>P</v>
      </c>
      <c r="L72" s="57" t="s">
        <v>235</v>
      </c>
      <c r="M72" s="467"/>
      <c r="N72" s="367">
        <v>0.1</v>
      </c>
      <c r="O72" s="369">
        <v>6</v>
      </c>
      <c r="P72" s="370">
        <v>0.1</v>
      </c>
      <c r="Q72" s="374" t="s">
        <v>601</v>
      </c>
      <c r="R72" s="58" t="s">
        <v>667</v>
      </c>
      <c r="S72" s="56" t="s">
        <v>17</v>
      </c>
      <c r="T72" s="56" t="s">
        <v>620</v>
      </c>
      <c r="U72" s="56">
        <v>42853</v>
      </c>
      <c r="V72" s="56" t="s">
        <v>621</v>
      </c>
    </row>
    <row r="73" spans="1:22" s="13" customFormat="1" ht="83.25" customHeight="1" thickBot="1" thickTop="1">
      <c r="A73" s="93" t="str">
        <f>+'MAPA DE RIESGOS'!A61</f>
        <v>CA00915-P</v>
      </c>
      <c r="B73" s="55">
        <v>42048</v>
      </c>
      <c r="C73" s="56">
        <v>42067</v>
      </c>
      <c r="D73" s="57" t="str">
        <f>'MAPA DE RIESGOS'!B61</f>
        <v>GESTION DE BIENES TRANSFERIDOS</v>
      </c>
      <c r="E73" s="57" t="str">
        <f>'MAPA DE RIESGOS'!C61</f>
        <v>POSIBLE INCUMPLIMIENTO DE LA NORMATIVIDAD NTCGP 1000:2009 NUMERAL 4,2,4 (CONTROL DE REGISTROS) </v>
      </c>
      <c r="F73" s="57">
        <f>'MAPA DE RIESGOS'!D61</f>
        <v>3</v>
      </c>
      <c r="G73" s="57">
        <f>'MAPA DE RIESGOS'!E61</f>
        <v>3</v>
      </c>
      <c r="H73" s="57" t="s">
        <v>216</v>
      </c>
      <c r="I73" s="59">
        <v>42095</v>
      </c>
      <c r="J73" s="59">
        <v>42369</v>
      </c>
      <c r="K73" s="59" t="str">
        <f t="shared" si="1"/>
        <v>P</v>
      </c>
      <c r="L73" s="57" t="s">
        <v>235</v>
      </c>
      <c r="M73" s="58" t="s">
        <v>233</v>
      </c>
      <c r="N73" s="367">
        <v>0.8</v>
      </c>
      <c r="O73" s="369">
        <v>1</v>
      </c>
      <c r="P73" s="370">
        <v>0.8</v>
      </c>
      <c r="Q73" s="373" t="s">
        <v>602</v>
      </c>
      <c r="R73" s="92" t="s">
        <v>668</v>
      </c>
      <c r="S73" s="56" t="s">
        <v>17</v>
      </c>
      <c r="T73" s="56" t="s">
        <v>620</v>
      </c>
      <c r="U73" s="56">
        <v>42853</v>
      </c>
      <c r="V73" s="56" t="s">
        <v>621</v>
      </c>
    </row>
    <row r="74" spans="1:22" s="13" customFormat="1" ht="77.25" customHeight="1" thickBot="1" thickTop="1">
      <c r="A74" s="93" t="str">
        <f>+'MAPA DE RIESGOS'!A62</f>
        <v>CA01015-P</v>
      </c>
      <c r="B74" s="55">
        <v>42048</v>
      </c>
      <c r="C74" s="56">
        <v>42067</v>
      </c>
      <c r="D74" s="57" t="str">
        <f>'MAPA DE RIESGOS'!B62</f>
        <v>GESTION DE BIENES TRANSFERIDOS</v>
      </c>
      <c r="E74" s="57" t="str">
        <f>'MAPA DE RIESGOS'!C62</f>
        <v>POSIBLE INCUMPLIMIENTO DE LA NORMATIVIDAD NTCGP 1000: 2009 4,2,3 (CONTROL DE DOCUMENTOS) </v>
      </c>
      <c r="F74" s="57">
        <f>'MAPA DE RIESGOS'!D62</f>
        <v>3</v>
      </c>
      <c r="G74" s="57">
        <f>'MAPA DE RIESGOS'!E62</f>
        <v>3</v>
      </c>
      <c r="H74" s="57" t="s">
        <v>217</v>
      </c>
      <c r="I74" s="59">
        <v>42067</v>
      </c>
      <c r="J74" s="59">
        <v>42185</v>
      </c>
      <c r="K74" s="59" t="str">
        <f t="shared" si="1"/>
        <v>P</v>
      </c>
      <c r="L74" s="57" t="s">
        <v>235</v>
      </c>
      <c r="M74" s="58" t="s">
        <v>234</v>
      </c>
      <c r="N74" s="368">
        <v>0.46</v>
      </c>
      <c r="O74" s="368">
        <v>18</v>
      </c>
      <c r="P74" s="370">
        <v>0.46</v>
      </c>
      <c r="Q74" s="376" t="s">
        <v>603</v>
      </c>
      <c r="R74" s="121" t="s">
        <v>669</v>
      </c>
      <c r="S74" s="56" t="s">
        <v>17</v>
      </c>
      <c r="T74" s="56" t="s">
        <v>620</v>
      </c>
      <c r="U74" s="56">
        <v>42853</v>
      </c>
      <c r="V74" s="56" t="s">
        <v>621</v>
      </c>
    </row>
    <row r="75" spans="1:22" s="13" customFormat="1" ht="70.5" customHeight="1" thickBot="1" thickTop="1">
      <c r="A75" s="93" t="str">
        <f>+'MAPA DE RIESGOS'!A63</f>
        <v>CA01315-P</v>
      </c>
      <c r="B75" s="55">
        <v>42048</v>
      </c>
      <c r="C75" s="56">
        <v>42067</v>
      </c>
      <c r="D75" s="57" t="str">
        <f>'MAPA DE RIESGOS'!B63</f>
        <v>GESTION DE BIENES TRANSFERIDOS</v>
      </c>
      <c r="E75" s="57" t="str">
        <f>'MAPA DE RIESGOS'!C63</f>
        <v>QUE NO SE TOMEN LAS ACCIONES DE MEJORA EN EL CUMPLIMIENTO DEL OBJETIVO DEL PROCESO </v>
      </c>
      <c r="F75" s="57">
        <f>'MAPA DE RIESGOS'!D63</f>
        <v>3</v>
      </c>
      <c r="G75" s="57">
        <f>'MAPA DE RIESGOS'!E63</f>
        <v>2</v>
      </c>
      <c r="H75" s="57" t="s">
        <v>199</v>
      </c>
      <c r="I75" s="59">
        <v>42067</v>
      </c>
      <c r="J75" s="59">
        <v>42139</v>
      </c>
      <c r="K75" s="59" t="str">
        <f t="shared" si="1"/>
        <v>P</v>
      </c>
      <c r="L75" s="57" t="s">
        <v>235</v>
      </c>
      <c r="M75" s="58" t="s">
        <v>138</v>
      </c>
      <c r="N75" s="368">
        <v>0.1</v>
      </c>
      <c r="O75" s="368">
        <v>1</v>
      </c>
      <c r="P75" s="370">
        <v>0.1</v>
      </c>
      <c r="Q75" s="375" t="s">
        <v>604</v>
      </c>
      <c r="R75" s="92" t="s">
        <v>670</v>
      </c>
      <c r="S75" s="56" t="s">
        <v>17</v>
      </c>
      <c r="T75" s="56" t="s">
        <v>620</v>
      </c>
      <c r="U75" s="56">
        <v>42853</v>
      </c>
      <c r="V75" s="56" t="s">
        <v>621</v>
      </c>
    </row>
    <row r="76" spans="1:22" s="100" customFormat="1" ht="70.5" customHeight="1" thickBot="1" thickTop="1">
      <c r="A76" s="93" t="str">
        <f>+'MAPA DE RIESGOS'!A64</f>
        <v>CA01817-P</v>
      </c>
      <c r="B76" s="318">
        <v>42801</v>
      </c>
      <c r="C76" s="319">
        <v>42821</v>
      </c>
      <c r="D76" s="57" t="str">
        <f>'MAPA DE RIESGOS'!B64</f>
        <v>GESTION DE BIENES TRANSFERIDOS</v>
      </c>
      <c r="E76" s="57" t="str">
        <f>'MAPA DE RIESGOS'!C64</f>
        <v>QUE NO SE DE UN CORRECTO FUNCIONAMIENTO DEL SISTEMA DE GESTIÓN </v>
      </c>
      <c r="F76" s="57">
        <f>'MAPA DE RIESGOS'!D64</f>
        <v>3</v>
      </c>
      <c r="G76" s="57">
        <f>'MAPA DE RIESGOS'!E64</f>
        <v>3</v>
      </c>
      <c r="H76" s="57" t="s">
        <v>531</v>
      </c>
      <c r="I76" s="59">
        <v>42824</v>
      </c>
      <c r="J76" s="59">
        <v>43008</v>
      </c>
      <c r="K76" s="59" t="str">
        <f t="shared" si="1"/>
        <v>P</v>
      </c>
      <c r="L76" s="57" t="s">
        <v>235</v>
      </c>
      <c r="M76" s="58" t="s">
        <v>138</v>
      </c>
      <c r="N76" s="368">
        <v>0.44</v>
      </c>
      <c r="O76" s="368">
        <v>18</v>
      </c>
      <c r="P76" s="370">
        <v>0.46</v>
      </c>
      <c r="Q76" s="375" t="s">
        <v>605</v>
      </c>
      <c r="R76" s="376" t="s">
        <v>669</v>
      </c>
      <c r="S76" s="56" t="s">
        <v>17</v>
      </c>
      <c r="T76" s="56" t="s">
        <v>620</v>
      </c>
      <c r="U76" s="56">
        <v>42853</v>
      </c>
      <c r="V76" s="56" t="s">
        <v>621</v>
      </c>
    </row>
    <row r="77" spans="1:22" s="13" customFormat="1" ht="72.75" customHeight="1" thickBot="1" thickTop="1">
      <c r="A77" s="485" t="str">
        <f>+'MAPA DE RIESGOS'!A65</f>
        <v>CI03314-P</v>
      </c>
      <c r="B77" s="487">
        <v>41880</v>
      </c>
      <c r="C77" s="489" t="s">
        <v>263</v>
      </c>
      <c r="D77" s="455" t="str">
        <f>'MAPA DE RIESGOS'!B65</f>
        <v>GESTION DE PRESTACIONES ECONOMICAS</v>
      </c>
      <c r="E77" s="455" t="str">
        <f>'MAPA DE RIESGOS'!C65</f>
        <v>QUE NO EXISTAN EVIDENCIA DENTRO DE ORFEO DE LA RESPUESTA DADA A LOS USUARIOS Y ENTIDADES.</v>
      </c>
      <c r="F77" s="455">
        <f>'MAPA DE RIESGOS'!D65</f>
        <v>3</v>
      </c>
      <c r="G77" s="455">
        <f>'MAPA DE RIESGOS'!E65</f>
        <v>2</v>
      </c>
      <c r="H77" s="117" t="s">
        <v>254</v>
      </c>
      <c r="I77" s="74">
        <v>42136</v>
      </c>
      <c r="J77" s="74">
        <v>42185</v>
      </c>
      <c r="K77" s="74" t="str">
        <f t="shared" si="1"/>
        <v>P</v>
      </c>
      <c r="L77" s="75" t="s">
        <v>171</v>
      </c>
      <c r="M77" s="73" t="s">
        <v>147</v>
      </c>
      <c r="N77" s="333">
        <v>0.6</v>
      </c>
      <c r="O77" s="331">
        <v>1</v>
      </c>
      <c r="P77" s="332">
        <v>0.6</v>
      </c>
      <c r="Q77" s="330" t="s">
        <v>569</v>
      </c>
      <c r="R77" s="451" t="s">
        <v>671</v>
      </c>
      <c r="S77" s="451" t="s">
        <v>17</v>
      </c>
      <c r="T77" s="451" t="s">
        <v>620</v>
      </c>
      <c r="U77" s="453">
        <v>42853</v>
      </c>
      <c r="V77" s="455" t="s">
        <v>621</v>
      </c>
    </row>
    <row r="78" spans="1:165" s="112" customFormat="1" ht="86.25" customHeight="1" thickBot="1" thickTop="1">
      <c r="A78" s="486"/>
      <c r="B78" s="488"/>
      <c r="C78" s="488"/>
      <c r="D78" s="456"/>
      <c r="E78" s="456"/>
      <c r="F78" s="456"/>
      <c r="G78" s="456"/>
      <c r="H78" s="117" t="s">
        <v>373</v>
      </c>
      <c r="I78" s="74" t="s">
        <v>372</v>
      </c>
      <c r="J78" s="74">
        <v>42734</v>
      </c>
      <c r="K78" s="74" t="str">
        <f t="shared" si="1"/>
        <v>P</v>
      </c>
      <c r="L78" s="74" t="s">
        <v>171</v>
      </c>
      <c r="M78" s="116" t="s">
        <v>147</v>
      </c>
      <c r="N78" s="333">
        <v>0.6</v>
      </c>
      <c r="O78" s="331">
        <v>1</v>
      </c>
      <c r="P78" s="332">
        <v>0.6</v>
      </c>
      <c r="Q78" s="330" t="s">
        <v>570</v>
      </c>
      <c r="R78" s="452"/>
      <c r="S78" s="452"/>
      <c r="T78" s="452"/>
      <c r="U78" s="454"/>
      <c r="V78" s="456"/>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row>
    <row r="79" ht="13.5" thickTop="1"/>
  </sheetData>
  <sheetProtection/>
  <protectedRanges>
    <protectedRange password="EFB0" sqref="R16:R20" name="Rango1_7_11"/>
    <protectedRange password="EFB0" sqref="N75:Q76" name="Rango1_32_1_2_1_1"/>
    <protectedRange password="EFB0" sqref="Q48:Q52" name="Rango1_8_1_3_1"/>
    <protectedRange password="EFB0" sqref="R9:R10" name="Rango1_7_12_1"/>
    <protectedRange password="EFB0" sqref="R13 R15" name="Rango1_7_12_2"/>
    <protectedRange password="EFB0" sqref="R46:R47" name="Rango1_12_9_1_1_1"/>
  </protectedRanges>
  <mergeCells count="97">
    <mergeCell ref="G61:G62"/>
    <mergeCell ref="A61:A62"/>
    <mergeCell ref="B61:B62"/>
    <mergeCell ref="C61:C62"/>
    <mergeCell ref="D61:D62"/>
    <mergeCell ref="E61:E62"/>
    <mergeCell ref="F61:F62"/>
    <mergeCell ref="A57:A58"/>
    <mergeCell ref="B57:B58"/>
    <mergeCell ref="C57:C58"/>
    <mergeCell ref="D57:D58"/>
    <mergeCell ref="E57:E58"/>
    <mergeCell ref="F57:F58"/>
    <mergeCell ref="G42:G43"/>
    <mergeCell ref="C9:C10"/>
    <mergeCell ref="D9:D10"/>
    <mergeCell ref="E42:E43"/>
    <mergeCell ref="D42:D43"/>
    <mergeCell ref="F23:F24"/>
    <mergeCell ref="G23:G24"/>
    <mergeCell ref="C42:C43"/>
    <mergeCell ref="E9:E10"/>
    <mergeCell ref="A23:A24"/>
    <mergeCell ref="B23:B24"/>
    <mergeCell ref="E23:E24"/>
    <mergeCell ref="C23:C24"/>
    <mergeCell ref="D23:D24"/>
    <mergeCell ref="A9:A10"/>
    <mergeCell ref="B9:B10"/>
    <mergeCell ref="N7:N8"/>
    <mergeCell ref="F9:F10"/>
    <mergeCell ref="G9:G10"/>
    <mergeCell ref="L9:L10"/>
    <mergeCell ref="M9:M10"/>
    <mergeCell ref="H7:H8"/>
    <mergeCell ref="E7:E8"/>
    <mergeCell ref="F7:G7"/>
    <mergeCell ref="U1:V4"/>
    <mergeCell ref="D3:T4"/>
    <mergeCell ref="A5:C5"/>
    <mergeCell ref="D5:L5"/>
    <mergeCell ref="M5:T5"/>
    <mergeCell ref="M7:M8"/>
    <mergeCell ref="I7:I8"/>
    <mergeCell ref="L7:L8"/>
    <mergeCell ref="J7:J8"/>
    <mergeCell ref="Q7:Q8"/>
    <mergeCell ref="U7:U8"/>
    <mergeCell ref="A1:C4"/>
    <mergeCell ref="D1:T2"/>
    <mergeCell ref="R7:R8"/>
    <mergeCell ref="P7:P8"/>
    <mergeCell ref="U5:V5"/>
    <mergeCell ref="A7:A8"/>
    <mergeCell ref="B7:B8"/>
    <mergeCell ref="C7:C8"/>
    <mergeCell ref="D7:D8"/>
    <mergeCell ref="A77:A78"/>
    <mergeCell ref="B77:B78"/>
    <mergeCell ref="C77:C78"/>
    <mergeCell ref="V7:V8"/>
    <mergeCell ref="O7:O8"/>
    <mergeCell ref="E77:E78"/>
    <mergeCell ref="F77:F78"/>
    <mergeCell ref="G77:G78"/>
    <mergeCell ref="E69:E72"/>
    <mergeCell ref="F69:F72"/>
    <mergeCell ref="A40:A41"/>
    <mergeCell ref="B40:B41"/>
    <mergeCell ref="C40:C41"/>
    <mergeCell ref="D40:D41"/>
    <mergeCell ref="E40:E41"/>
    <mergeCell ref="A69:A72"/>
    <mergeCell ref="B69:B72"/>
    <mergeCell ref="C69:C72"/>
    <mergeCell ref="A42:A43"/>
    <mergeCell ref="B42:B43"/>
    <mergeCell ref="F50:F51"/>
    <mergeCell ref="D77:D78"/>
    <mergeCell ref="D69:D72"/>
    <mergeCell ref="M69:M72"/>
    <mergeCell ref="G50:G51"/>
    <mergeCell ref="G40:G41"/>
    <mergeCell ref="G69:G72"/>
    <mergeCell ref="F40:F41"/>
    <mergeCell ref="F42:F43"/>
    <mergeCell ref="G57:G58"/>
    <mergeCell ref="R77:R78"/>
    <mergeCell ref="S77:S78"/>
    <mergeCell ref="T77:T78"/>
    <mergeCell ref="U77:U78"/>
    <mergeCell ref="V77:V78"/>
    <mergeCell ref="A50:A51"/>
    <mergeCell ref="B50:B51"/>
    <mergeCell ref="C50:C51"/>
    <mergeCell ref="D50:D51"/>
    <mergeCell ref="E50:E51"/>
  </mergeCells>
  <printOptions/>
  <pageMargins left="0.7" right="0.7" top="0.75" bottom="0.75" header="0.3" footer="0.3"/>
  <pageSetup fitToHeight="1" fitToWidth="1" horizontalDpi="600" verticalDpi="600" orientation="landscape" paperSize="14" scale="3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2014-12-30T19:31:18Z</cp:lastPrinted>
  <dcterms:created xsi:type="dcterms:W3CDTF">2014-01-08T12:52:32Z</dcterms:created>
  <dcterms:modified xsi:type="dcterms:W3CDTF">2017-08-11T17:09:31Z</dcterms:modified>
  <cp:category/>
  <cp:version/>
  <cp:contentType/>
  <cp:contentStatus/>
</cp:coreProperties>
</file>